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6" windowHeight="12036" activeTab="12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7" r:id="rId15"/>
    <sheet name="16" sheetId="4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'10'!$A$1:$AB$37</definedName>
    <definedName name="_xlnm.Print_Area" localSheetId="10">'11'!$A$1:$I$20</definedName>
    <definedName name="_xlnm.Print_Area" localSheetId="11">'12'!$A$1:$AB$38</definedName>
    <definedName name="_xlnm.Print_Area" localSheetId="12">'13'!$A$1:$AB$38</definedName>
    <definedName name="_xlnm.Print_Area" localSheetId="13">'14'!$A$1:$I$20</definedName>
    <definedName name="_xlnm.Print_Area" localSheetId="14">'15'!$A$1:$AB$37</definedName>
    <definedName name="_xlnm.Print_Area" localSheetId="15">'16'!$A$1:$AB$37</definedName>
    <definedName name="_xlnm.Print_Area" localSheetId="1">'2'!$A$1:$AB$36</definedName>
    <definedName name="_xlnm.Print_Area" localSheetId="2">'3'!$A$1:$E$17</definedName>
    <definedName name="_xlnm.Print_Area" localSheetId="3">'4'!$A$1:$AB$36</definedName>
    <definedName name="_xlnm.Print_Area" localSheetId="4">'5'!$A$1:$E$18</definedName>
    <definedName name="_xlnm.Print_Area" localSheetId="6">'7'!$A$1:$E$18</definedName>
    <definedName name="_xlnm.Print_Area" localSheetId="7">'8'!$A$1:$AB$35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" i="44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9"/>
  <c r="AA8" i="47"/>
  <c r="X8"/>
  <c r="U8"/>
  <c r="R8"/>
  <c r="L8"/>
  <c r="F8"/>
  <c r="C8"/>
  <c r="Z8"/>
  <c r="W8"/>
  <c r="T8"/>
  <c r="Q8"/>
  <c r="K8"/>
  <c r="E8"/>
  <c r="B8"/>
  <c r="Z9" i="44"/>
  <c r="U9"/>
  <c r="R9" l="1"/>
  <c r="L9"/>
  <c r="F9"/>
  <c r="C9"/>
  <c r="W9"/>
  <c r="T9"/>
  <c r="Q9"/>
  <c r="K9"/>
  <c r="E9"/>
  <c r="B9"/>
  <c r="S8" i="30"/>
  <c r="V8"/>
  <c r="Y8"/>
  <c r="AB8"/>
  <c r="O8" i="29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7"/>
  <c r="C17" i="42"/>
  <c r="C16"/>
  <c r="C15"/>
  <c r="C10"/>
  <c r="C9"/>
  <c r="C8"/>
  <c r="C7"/>
  <c r="C6"/>
  <c r="C5"/>
  <c r="AB7" i="29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7"/>
  <c r="B17" i="42"/>
  <c r="B16"/>
  <c r="B10"/>
  <c r="B9"/>
  <c r="B8"/>
  <c r="B7"/>
  <c r="B6"/>
  <c r="B15"/>
  <c r="B5"/>
  <c r="AB8" i="29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18" i="45" l="1"/>
  <c r="Y9" i="44"/>
  <c r="AB8" i="46" l="1"/>
  <c r="Y8"/>
  <c r="V8"/>
  <c r="S8"/>
  <c r="M8"/>
  <c r="G8"/>
  <c r="D8"/>
  <c r="P8"/>
  <c r="J8"/>
  <c r="AB8" i="47"/>
  <c r="Y8"/>
  <c r="V8"/>
  <c r="S8"/>
  <c r="P8"/>
  <c r="M8"/>
  <c r="J8"/>
  <c r="G8"/>
  <c r="D8"/>
  <c r="AB9" i="44"/>
  <c r="V9"/>
  <c r="S9"/>
  <c r="P9"/>
  <c r="M9"/>
  <c r="J9"/>
  <c r="G9"/>
  <c r="D9"/>
  <c r="AB9" i="37"/>
  <c r="Y9"/>
  <c r="V9"/>
  <c r="S9"/>
  <c r="P9"/>
  <c r="M9"/>
  <c r="J9"/>
  <c r="G9"/>
  <c r="D9"/>
  <c r="J8" i="30"/>
  <c r="P8"/>
  <c r="M8"/>
  <c r="G8"/>
  <c r="D8"/>
  <c r="D19" i="45" l="1"/>
  <c r="M7" i="29" l="1"/>
  <c r="Y7"/>
  <c r="V7"/>
  <c r="S7"/>
  <c r="P7"/>
  <c r="J7"/>
  <c r="G7"/>
  <c r="D7"/>
  <c r="AB7" i="39"/>
  <c r="Y7"/>
  <c r="V7"/>
  <c r="S7"/>
  <c r="M7"/>
  <c r="G7"/>
  <c r="D7"/>
  <c r="P7"/>
  <c r="J7"/>
  <c r="I19" i="45" l="1"/>
  <c r="I20"/>
  <c r="I18"/>
  <c r="I9"/>
  <c r="I10"/>
  <c r="I11"/>
  <c r="I12"/>
  <c r="I13"/>
  <c r="I8"/>
  <c r="H19"/>
  <c r="H20"/>
  <c r="H18"/>
  <c r="H9"/>
  <c r="H10"/>
  <c r="H11"/>
  <c r="H12"/>
  <c r="H13"/>
  <c r="H8"/>
  <c r="E19"/>
  <c r="E20"/>
  <c r="E18"/>
  <c r="D20"/>
  <c r="E9"/>
  <c r="E10"/>
  <c r="E11"/>
  <c r="E12"/>
  <c r="E13"/>
  <c r="E8"/>
  <c r="D9"/>
  <c r="D10"/>
  <c r="D11"/>
  <c r="D12"/>
  <c r="D13"/>
  <c r="D8"/>
  <c r="H13" i="25" l="1"/>
  <c r="H11"/>
  <c r="H9"/>
  <c r="H10"/>
  <c r="H12"/>
  <c r="D13"/>
  <c r="D18" i="40"/>
  <c r="D17"/>
  <c r="D12"/>
  <c r="D15" i="42"/>
  <c r="D17"/>
  <c r="E8"/>
  <c r="E7"/>
  <c r="E6"/>
  <c r="E5"/>
  <c r="A17"/>
  <c r="A16"/>
  <c r="A15"/>
  <c r="A10"/>
  <c r="A9"/>
  <c r="A8"/>
  <c r="A7"/>
  <c r="A6"/>
  <c r="A5"/>
  <c r="A18" i="23"/>
  <c r="D18"/>
  <c r="D16"/>
  <c r="E8"/>
  <c r="E7"/>
  <c r="D10"/>
  <c r="D11"/>
  <c r="D6"/>
  <c r="E9" i="42" l="1"/>
  <c r="E10"/>
  <c r="E9" i="25"/>
  <c r="E10"/>
  <c r="E11"/>
  <c r="E12"/>
  <c r="E13"/>
  <c r="D18"/>
  <c r="E19"/>
  <c r="E20"/>
  <c r="E6" i="23"/>
  <c r="D20" i="25"/>
  <c r="E18"/>
  <c r="D10"/>
  <c r="D19"/>
  <c r="I20"/>
  <c r="I19"/>
  <c r="I18"/>
  <c r="I13"/>
  <c r="I12"/>
  <c r="I11"/>
  <c r="I10"/>
  <c r="I9"/>
  <c r="I8"/>
  <c r="H8"/>
  <c r="D12"/>
  <c r="D11"/>
  <c r="D9"/>
  <c r="E8"/>
  <c r="D8"/>
  <c r="E19" i="40"/>
  <c r="D19"/>
  <c r="E18"/>
  <c r="E17"/>
  <c r="E12"/>
  <c r="E17" i="42"/>
  <c r="E16"/>
  <c r="D16"/>
  <c r="E15"/>
  <c r="D5"/>
  <c r="D9"/>
  <c r="D7"/>
  <c r="D10"/>
  <c r="D8"/>
  <c r="D6"/>
  <c r="E18" i="23"/>
  <c r="E17"/>
  <c r="D17"/>
  <c r="E16"/>
  <c r="E11"/>
  <c r="E10"/>
  <c r="E9"/>
  <c r="D9"/>
  <c r="D8"/>
  <c r="D7"/>
  <c r="D7" i="40" l="1"/>
  <c r="D8"/>
  <c r="D9"/>
  <c r="D10"/>
  <c r="D11"/>
  <c r="E7"/>
  <c r="E9"/>
  <c r="E11"/>
  <c r="E8"/>
  <c r="E10"/>
</calcChain>
</file>

<file path=xl/sharedStrings.xml><?xml version="1.0" encoding="utf-8"?>
<sst xmlns="http://schemas.openxmlformats.org/spreadsheetml/2006/main" count="922" uniqueCount="148">
  <si>
    <t>Показник</t>
  </si>
  <si>
    <t>2020 р.</t>
  </si>
  <si>
    <t>зміна значення</t>
  </si>
  <si>
    <t>%</t>
  </si>
  <si>
    <t>Усього</t>
  </si>
  <si>
    <t>А</t>
  </si>
  <si>
    <t>Станом на:</t>
  </si>
  <si>
    <t>Жінки</t>
  </si>
  <si>
    <t>Чоловіки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</si>
  <si>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</si>
  <si>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</si>
  <si>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</si>
  <si>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</si>
  <si>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</si>
  <si>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</si>
  <si>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</si>
  <si>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</si>
  <si>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</si>
  <si>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</si>
  <si>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</si>
  <si>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</si>
  <si>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</si>
  <si>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</si>
  <si>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</si>
  <si>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</si>
  <si>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</si>
  <si>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</si>
  <si>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</si>
  <si>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</si>
  <si>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</si>
  <si>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</si>
  <si>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</si>
  <si>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</si>
  <si>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</si>
  <si>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</si>
  <si>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</si>
  <si>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</si>
  <si>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</si>
  <si>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</si>
  <si>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</si>
  <si>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</si>
  <si>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</si>
  <si>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</si>
  <si>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Всього отримали послуги, осіб</t>
  </si>
  <si>
    <t>Кількість безробітних, охоплених профорієнтаційними послугами, осіб</t>
  </si>
  <si>
    <r>
      <t xml:space="preserve">Всього отримали роботу </t>
    </r>
    <r>
      <rPr>
        <i/>
        <sz val="14"/>
        <rFont val="Times New Roman"/>
        <family val="1"/>
        <charset val="204"/>
      </rPr>
      <t>(у т.ч. до набуття статусу безробітного),</t>
    </r>
    <r>
      <rPr>
        <b/>
        <sz val="14"/>
        <rFont val="Times New Roman"/>
        <family val="1"/>
        <charset val="204"/>
      </rPr>
      <t xml:space="preserve">   осіб</t>
    </r>
  </si>
  <si>
    <r>
      <t xml:space="preserve"> </t>
    </r>
    <r>
      <rPr>
        <i/>
        <sz val="14"/>
        <rFont val="Times New Roman"/>
        <family val="1"/>
        <charset val="204"/>
      </rPr>
      <t>з них</t>
    </r>
    <r>
      <rPr>
        <sz val="14"/>
        <rFont val="Times New Roman"/>
        <family val="1"/>
        <charset val="204"/>
      </rPr>
      <t>,</t>
    </r>
    <r>
      <rPr>
        <b/>
        <sz val="14"/>
        <rFont val="Times New Roman"/>
        <family val="1"/>
        <charset val="204"/>
      </rPr>
      <t xml:space="preserve"> мали статус безробітного, осіб</t>
    </r>
  </si>
  <si>
    <r>
      <t xml:space="preserve">  </t>
    </r>
    <r>
      <rPr>
        <i/>
        <sz val="14"/>
        <rFont val="Times New Roman"/>
        <family val="1"/>
        <charset val="204"/>
      </rPr>
      <t>з них</t>
    </r>
    <r>
      <rPr>
        <b/>
        <sz val="14"/>
        <rFont val="Times New Roman"/>
        <family val="1"/>
        <charset val="204"/>
      </rPr>
      <t>, мали статус безробітного, осіб</t>
    </r>
  </si>
  <si>
    <t>Одеська область</t>
  </si>
  <si>
    <t>Одеський МЦЗ</t>
  </si>
  <si>
    <t>Суворовський РЦЗ</t>
  </si>
  <si>
    <t>Чорноморська МФ ООЦЗ</t>
  </si>
  <si>
    <t xml:space="preserve"> Б.-Днiстровський МРЦЗ</t>
  </si>
  <si>
    <t xml:space="preserve"> Iзмаїльський МРЦЗ</t>
  </si>
  <si>
    <t>Подільський МРЦЗ</t>
  </si>
  <si>
    <t xml:space="preserve"> Южненська МФ ООЦЗ</t>
  </si>
  <si>
    <t xml:space="preserve"> Ананьївська РФ ООЦЗ</t>
  </si>
  <si>
    <t xml:space="preserve"> Арцизька РФ ООЦЗ</t>
  </si>
  <si>
    <t xml:space="preserve"> Балтська РФ ООЦЗ</t>
  </si>
  <si>
    <t xml:space="preserve"> Бiляївська РФ ООЦЗ</t>
  </si>
  <si>
    <t xml:space="preserve"> Березiвська РФ ООЦЗ</t>
  </si>
  <si>
    <t xml:space="preserve"> Болградська РФ ООЦЗ</t>
  </si>
  <si>
    <t xml:space="preserve"> В.-Михайлiвська РФ ООЦЗ</t>
  </si>
  <si>
    <t xml:space="preserve"> Iванiвська РФ ООЦЗ</t>
  </si>
  <si>
    <t xml:space="preserve"> Кiлiйська РФ ООЦЗ</t>
  </si>
  <si>
    <t>Кодимська РФ ООЦЗ</t>
  </si>
  <si>
    <t xml:space="preserve"> Лиманська РФ ООЦЗ</t>
  </si>
  <si>
    <t xml:space="preserve"> Любашiвська РФ ООЦЗ</t>
  </si>
  <si>
    <t xml:space="preserve"> Миколаївська РФ ООЦЗ</t>
  </si>
  <si>
    <t xml:space="preserve"> Овiдiопoльська РФ ООЦЗ</t>
  </si>
  <si>
    <t xml:space="preserve"> Роздiльнянська РФ ООЦЗ</t>
  </si>
  <si>
    <t xml:space="preserve"> Ренiйська РФ ООЦЗ</t>
  </si>
  <si>
    <t xml:space="preserve"> Савранська РФ ООЦЗ</t>
  </si>
  <si>
    <t xml:space="preserve"> Саратська РФ ООЦЗ</t>
  </si>
  <si>
    <t xml:space="preserve"> Тарутинська РФ ООЦЗ</t>
  </si>
  <si>
    <t>Татарбунарська РФ ООЦЗ</t>
  </si>
  <si>
    <t xml:space="preserve"> Захарівська РФ ООЦЗ</t>
  </si>
  <si>
    <t xml:space="preserve"> Ширяївська РФ ООЦЗ</t>
  </si>
  <si>
    <t xml:space="preserve"> + (-)                           осіб</t>
  </si>
  <si>
    <t>Отримували послуги,осіб</t>
  </si>
  <si>
    <t>Мали статус безробітного,осіб</t>
  </si>
  <si>
    <t>Всього отримали роботу (у т.ч. до набуття статусу безробітного),осіб</t>
  </si>
  <si>
    <t>Проходили професійне навчання,осіб</t>
  </si>
  <si>
    <t>Брали участь у громадських та інших роботах тимчасового характеру,осіб</t>
  </si>
  <si>
    <t>Кількість безробітних, охоплених профорієнтаційними послугами,осіб</t>
  </si>
  <si>
    <t xml:space="preserve"> + (-)                      осіб</t>
  </si>
  <si>
    <t>Отримували допомогу по безробіттю,осіб</t>
  </si>
  <si>
    <t>у % 2021         до 2020</t>
  </si>
  <si>
    <r>
      <t>Надання послуг Одеською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</si>
  <si>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Надання послуг Одеською службою зайнятості                                               особам з інвалідністю</t>
  </si>
  <si>
    <t xml:space="preserve">Надання послуг Одеською службою зайнятості </t>
  </si>
  <si>
    <t>Надання послуг Одеською службою зайнятості громадянам</t>
  </si>
  <si>
    <t>Надання послуг Одеською службою зайнятості</t>
  </si>
  <si>
    <t>Інформація про надання послуг Одеською службою зайнятості</t>
  </si>
  <si>
    <r>
      <t>Надання послуг Одеською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</si>
  <si>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 xml:space="preserve"> + (-)                            осіб</t>
  </si>
  <si>
    <t>Отримували послуги,  осіб</t>
  </si>
  <si>
    <t>Мали статус безробітного, 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</si>
  <si>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</si>
  <si>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</si>
  <si>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Брали участь у громадських та інших роботах тимчасового характеру,  осіб</t>
  </si>
  <si>
    <t xml:space="preserve"> + (-)                       осіб</t>
  </si>
  <si>
    <t>Отримували допомогу по безробіттю,  осіб</t>
  </si>
  <si>
    <t xml:space="preserve"> Чорноморська МФ ООЦЗ</t>
  </si>
  <si>
    <t xml:space="preserve"> Подільський МРЦЗ</t>
  </si>
  <si>
    <t xml:space="preserve"> Кодимська РФ ООЦЗ</t>
  </si>
  <si>
    <t xml:space="preserve"> Татарбунарська РФ ООЦЗ</t>
  </si>
  <si>
    <r>
      <t xml:space="preserve">Надання послуг Одеською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</si>
  <si>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+ (-)                             осіб</t>
  </si>
  <si>
    <t>Мали статус безробітного, осіб</t>
  </si>
  <si>
    <t>Всього отримали роботу (у т.ч. до набуття статусу безробітного),  осіб</t>
  </si>
  <si>
    <t>Кількість безробітних, охоплених профорієнтаційними послугами,  осіб</t>
  </si>
  <si>
    <t xml:space="preserve"> + (-)                        осіб</t>
  </si>
  <si>
    <t>2021 р.</t>
  </si>
  <si>
    <t>-</t>
  </si>
  <si>
    <t>у січні-липні 2020</t>
  </si>
  <si>
    <t>у січні-липні 2021</t>
  </si>
  <si>
    <t xml:space="preserve">  1 серпня 2020 р.</t>
  </si>
  <si>
    <t xml:space="preserve">  1 серпня 2021 р.</t>
  </si>
  <si>
    <t xml:space="preserve">    Надання послуг Одеською службою зайнятості особам, що мають додаткові гарантії у сприянні працевлаштуванню у січні-липні 2021-2021 рр.                                                                    (відповідно до статті 14  ЗУ "Про зайнятіть населення")  </t>
  </si>
  <si>
    <t>на 1 серпня  2020 р.</t>
  </si>
  <si>
    <t>на 1 серпня 2021 р.</t>
  </si>
  <si>
    <t xml:space="preserve">    Надання послуг Одеською службою зайнятості                                                                               особам з інвалідністю у січні-липні  2021-2021 рр.</t>
  </si>
  <si>
    <t>у січні-липні 2021р.</t>
  </si>
  <si>
    <t>у січні-липні 2020р.</t>
  </si>
  <si>
    <t xml:space="preserve">  1 серпня       2020 р.</t>
  </si>
  <si>
    <t>Надання послуг Одеською службою зайнятості  молоді у віці до 35 років
у січні-липні 2020-2021 рр.</t>
  </si>
  <si>
    <t>1 серпня 2020 р.</t>
  </si>
  <si>
    <t xml:space="preserve">   1 серпня  2021 р.</t>
  </si>
  <si>
    <t xml:space="preserve">  1 серпня  2020 р.</t>
  </si>
  <si>
    <t xml:space="preserve"> 1 серпня 2021 р.</t>
  </si>
  <si>
    <t>Надання послуг  Одеською службою зайнятості  жінкам                                                                                                                                                                    у січні-липні  2020-2021 рр.</t>
  </si>
  <si>
    <t>Надання послуг Одеською службою зайнятості чоловікам                                                                                                                                                                    у січні-липні 2020-2021 рр.</t>
  </si>
  <si>
    <t xml:space="preserve">у січні-липні 2021 </t>
  </si>
  <si>
    <t>1 серпня   2020 р.</t>
  </si>
  <si>
    <t>1 серпня 2021 р.</t>
  </si>
  <si>
    <t>особам з числа мешканців міської місцевості  у січні-липні 2020 - 2021 рр.</t>
  </si>
  <si>
    <t>особам з числа мешканців сільських поселень у січні-липні 2020 - 2021 рр.</t>
  </si>
  <si>
    <t xml:space="preserve"> січень -липень            2020 р.</t>
  </si>
  <si>
    <t xml:space="preserve"> січень - липень     2021 р.</t>
  </si>
  <si>
    <t xml:space="preserve">  1 серпня            2020 р.</t>
  </si>
  <si>
    <t xml:space="preserve">  1 серпня            2021 р.</t>
  </si>
  <si>
    <t>Надання послуг  Одеською обласною службою зайнятості особам
з числа військовослужбовців, які брали участь в антитерористичній операції  (операції об'єднаних сил) у січні - липні 2020-2021 рр.</t>
  </si>
  <si>
    <t xml:space="preserve"> січень - липень                      2020 р.</t>
  </si>
  <si>
    <t xml:space="preserve"> січень - липень                    2021 р.</t>
  </si>
  <si>
    <t xml:space="preserve">  1 серпня         2020 р.</t>
  </si>
  <si>
    <t xml:space="preserve">  1 серпня           2021 р.</t>
  </si>
  <si>
    <r>
      <t xml:space="preserve">    Надання послуг Одеською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 - липні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</si>
</sst>
</file>

<file path=xl/styles.xml><?xml version="1.0" encoding="utf-8"?>
<styleSheet xmlns="http://schemas.openxmlformats.org/spreadsheetml/2006/main">
  <numFmts count="4">
    <numFmt numFmtId="164" formatCode="#,##0&quot;р.&quot;;[Red]\-#,##0&quot;р.&quot;"/>
    <numFmt numFmtId="165" formatCode="#,##0.0"/>
    <numFmt numFmtId="166" formatCode="0.0"/>
    <numFmt numFmtId="167" formatCode="0&quot;.&quot;0"/>
  </numFmts>
  <fonts count="5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</cellStyleXfs>
  <cellXfs count="375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8" applyFont="1"/>
    <xf numFmtId="0" fontId="1" fillId="0" borderId="0" xfId="9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9" applyFont="1" applyBorder="1" applyAlignment="1">
      <alignment horizontal="center" vertical="center" wrapText="1"/>
    </xf>
    <xf numFmtId="0" fontId="4" fillId="0" borderId="6" xfId="9" applyFont="1" applyFill="1" applyBorder="1" applyAlignment="1">
      <alignment horizontal="center" vertical="center" wrapText="1"/>
    </xf>
    <xf numFmtId="0" fontId="11" fillId="0" borderId="0" xfId="9" applyFont="1" applyAlignment="1">
      <alignment vertical="center" wrapText="1"/>
    </xf>
    <xf numFmtId="0" fontId="5" fillId="3" borderId="6" xfId="9" applyFont="1" applyFill="1" applyBorder="1" applyAlignment="1">
      <alignment vertical="center" wrapText="1"/>
    </xf>
    <xf numFmtId="165" fontId="6" fillId="2" borderId="6" xfId="8" applyNumberFormat="1" applyFont="1" applyFill="1" applyBorder="1" applyAlignment="1">
      <alignment horizontal="center" vertical="center" wrapText="1"/>
    </xf>
    <xf numFmtId="165" fontId="11" fillId="0" borderId="0" xfId="9" applyNumberFormat="1" applyFont="1" applyAlignment="1">
      <alignment vertical="center" wrapText="1"/>
    </xf>
    <xf numFmtId="0" fontId="5" fillId="0" borderId="6" xfId="8" applyFont="1" applyBorder="1" applyAlignment="1">
      <alignment horizontal="left" vertical="center" wrapText="1"/>
    </xf>
    <xf numFmtId="0" fontId="5" fillId="0" borderId="6" xfId="9" applyFont="1" applyBorder="1" applyAlignment="1">
      <alignment vertical="center" wrapText="1"/>
    </xf>
    <xf numFmtId="166" fontId="6" fillId="0" borderId="6" xfId="1" applyNumberFormat="1" applyFont="1" applyFill="1" applyBorder="1" applyAlignment="1">
      <alignment horizontal="center" vertical="center"/>
    </xf>
    <xf numFmtId="166" fontId="6" fillId="0" borderId="6" xfId="10" applyNumberFormat="1" applyFont="1" applyFill="1" applyBorder="1" applyAlignment="1">
      <alignment horizontal="center" vertical="center"/>
    </xf>
    <xf numFmtId="0" fontId="16" fillId="0" borderId="0" xfId="8" applyFont="1" applyFill="1"/>
    <xf numFmtId="3" fontId="16" fillId="0" borderId="0" xfId="8" applyNumberFormat="1" applyFont="1" applyFill="1"/>
    <xf numFmtId="166" fontId="6" fillId="0" borderId="6" xfId="9" applyNumberFormat="1" applyFont="1" applyBorder="1" applyAlignment="1">
      <alignment horizontal="center" vertical="center" wrapText="1"/>
    </xf>
    <xf numFmtId="166" fontId="6" fillId="0" borderId="6" xfId="9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0" fontId="5" fillId="0" borderId="4" xfId="8" applyNumberFormat="1" applyFont="1" applyBorder="1" applyAlignment="1">
      <alignment horizontal="center" vertical="center" wrapText="1"/>
    </xf>
    <xf numFmtId="166" fontId="6" fillId="2" borderId="6" xfId="8" applyNumberFormat="1" applyFont="1" applyFill="1" applyBorder="1" applyAlignment="1">
      <alignment horizontal="center" vertical="center"/>
    </xf>
    <xf numFmtId="0" fontId="5" fillId="0" borderId="6" xfId="8" applyNumberFormat="1" applyFont="1" applyBorder="1" applyAlignment="1">
      <alignment horizontal="center" vertical="center" wrapText="1"/>
    </xf>
    <xf numFmtId="0" fontId="33" fillId="0" borderId="0" xfId="9" applyFont="1" applyAlignment="1">
      <alignment vertical="center" wrapText="1"/>
    </xf>
    <xf numFmtId="0" fontId="33" fillId="0" borderId="0" xfId="8" applyFont="1"/>
    <xf numFmtId="166" fontId="33" fillId="0" borderId="0" xfId="9" applyNumberFormat="1" applyFont="1" applyAlignment="1">
      <alignment vertical="center" wrapText="1"/>
    </xf>
    <xf numFmtId="0" fontId="19" fillId="0" borderId="0" xfId="9" applyFont="1" applyFill="1" applyAlignment="1">
      <alignment horizontal="center" vertical="top" wrapText="1"/>
    </xf>
    <xf numFmtId="0" fontId="36" fillId="0" borderId="0" xfId="13" applyFont="1" applyFill="1" applyBorder="1" applyAlignment="1">
      <alignment vertical="top" wrapText="1"/>
    </xf>
    <xf numFmtId="0" fontId="27" fillId="0" borderId="0" xfId="13" applyFont="1" applyFill="1" applyBorder="1"/>
    <xf numFmtId="0" fontId="37" fillId="0" borderId="1" xfId="13" applyFont="1" applyFill="1" applyBorder="1" applyAlignment="1">
      <alignment horizontal="center" vertical="top"/>
    </xf>
    <xf numFmtId="0" fontId="37" fillId="0" borderId="0" xfId="13" applyFont="1" applyFill="1" applyBorder="1" applyAlignment="1">
      <alignment horizontal="center" vertical="top"/>
    </xf>
    <xf numFmtId="0" fontId="38" fillId="0" borderId="0" xfId="13" applyFont="1" applyFill="1" applyAlignment="1">
      <alignment vertical="top"/>
    </xf>
    <xf numFmtId="0" fontId="28" fillId="0" borderId="0" xfId="13" applyFont="1" applyFill="1" applyAlignment="1">
      <alignment vertical="top"/>
    </xf>
    <xf numFmtId="0" fontId="39" fillId="0" borderId="0" xfId="13" applyFont="1" applyFill="1" applyAlignment="1">
      <alignment horizontal="center" vertical="center" wrapText="1"/>
    </xf>
    <xf numFmtId="0" fontId="39" fillId="0" borderId="0" xfId="13" applyFont="1" applyFill="1" applyAlignment="1">
      <alignment vertical="center" wrapText="1"/>
    </xf>
    <xf numFmtId="0" fontId="41" fillId="0" borderId="6" xfId="13" applyFont="1" applyFill="1" applyBorder="1" applyAlignment="1">
      <alignment horizontal="center" vertical="center" wrapText="1"/>
    </xf>
    <xf numFmtId="1" fontId="41" fillId="0" borderId="6" xfId="13" applyNumberFormat="1" applyFont="1" applyFill="1" applyBorder="1" applyAlignment="1">
      <alignment horizontal="center" vertical="center" wrapText="1"/>
    </xf>
    <xf numFmtId="0" fontId="41" fillId="0" borderId="0" xfId="13" applyFont="1" applyFill="1" applyAlignment="1">
      <alignment vertical="center" wrapText="1"/>
    </xf>
    <xf numFmtId="0" fontId="34" fillId="0" borderId="3" xfId="13" applyFont="1" applyFill="1" applyBorder="1" applyAlignment="1">
      <alignment horizontal="left" vertical="center"/>
    </xf>
    <xf numFmtId="3" fontId="34" fillId="0" borderId="6" xfId="13" applyNumberFormat="1" applyFont="1" applyFill="1" applyBorder="1" applyAlignment="1">
      <alignment horizontal="center" vertical="center"/>
    </xf>
    <xf numFmtId="165" fontId="34" fillId="0" borderId="6" xfId="13" applyNumberFormat="1" applyFont="1" applyFill="1" applyBorder="1" applyAlignment="1">
      <alignment horizontal="center" vertical="center"/>
    </xf>
    <xf numFmtId="3" fontId="34" fillId="0" borderId="0" xfId="13" applyNumberFormat="1" applyFont="1" applyFill="1" applyAlignment="1">
      <alignment vertical="center"/>
    </xf>
    <xf numFmtId="0" fontId="34" fillId="0" borderId="0" xfId="13" applyFont="1" applyFill="1" applyAlignment="1">
      <alignment vertical="center"/>
    </xf>
    <xf numFmtId="0" fontId="32" fillId="0" borderId="6" xfId="13" applyFont="1" applyFill="1" applyBorder="1"/>
    <xf numFmtId="3" fontId="32" fillId="0" borderId="6" xfId="13" applyNumberFormat="1" applyFont="1" applyFill="1" applyBorder="1" applyAlignment="1">
      <alignment horizontal="center" vertical="center"/>
    </xf>
    <xf numFmtId="165" fontId="32" fillId="0" borderId="6" xfId="13" applyNumberFormat="1" applyFont="1" applyFill="1" applyBorder="1" applyAlignment="1">
      <alignment horizontal="center" vertical="center"/>
    </xf>
    <xf numFmtId="0" fontId="17" fillId="0" borderId="6" xfId="14" applyFont="1" applyFill="1" applyBorder="1" applyAlignment="1">
      <alignment horizontal="center" vertical="center"/>
    </xf>
    <xf numFmtId="3" fontId="34" fillId="0" borderId="0" xfId="13" applyNumberFormat="1" applyFont="1" applyFill="1" applyAlignment="1">
      <alignment horizontal="center" vertical="center"/>
    </xf>
    <xf numFmtId="3" fontId="32" fillId="0" borderId="0" xfId="13" applyNumberFormat="1" applyFont="1" applyFill="1"/>
    <xf numFmtId="0" fontId="32" fillId="0" borderId="0" xfId="13" applyFont="1" applyFill="1"/>
    <xf numFmtId="0" fontId="32" fillId="0" borderId="0" xfId="13" applyFont="1" applyFill="1" applyAlignment="1">
      <alignment horizontal="center" vertical="top"/>
    </xf>
    <xf numFmtId="0" fontId="17" fillId="0" borderId="3" xfId="14" applyFont="1" applyFill="1" applyBorder="1" applyAlignment="1">
      <alignment horizontal="center" vertical="center"/>
    </xf>
    <xf numFmtId="0" fontId="38" fillId="0" borderId="0" xfId="13" applyFont="1" applyFill="1"/>
    <xf numFmtId="0" fontId="29" fillId="0" borderId="0" xfId="15" applyFont="1" applyFill="1"/>
    <xf numFmtId="1" fontId="2" fillId="0" borderId="0" xfId="7" applyNumberFormat="1" applyFont="1" applyFill="1" applyAlignment="1" applyProtection="1">
      <alignment horizontal="center" wrapText="1"/>
      <protection locked="0"/>
    </xf>
    <xf numFmtId="1" fontId="2" fillId="0" borderId="0" xfId="7" applyNumberFormat="1" applyFont="1" applyFill="1" applyAlignment="1" applyProtection="1">
      <alignment wrapText="1"/>
      <protection locked="0"/>
    </xf>
    <xf numFmtId="1" fontId="23" fillId="0" borderId="0" xfId="7" applyNumberFormat="1" applyFont="1" applyFill="1" applyAlignment="1" applyProtection="1">
      <alignment wrapText="1"/>
      <protection locked="0"/>
    </xf>
    <xf numFmtId="1" fontId="8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1" fillId="2" borderId="0" xfId="7" applyNumberFormat="1" applyFont="1" applyFill="1" applyProtection="1">
      <protection locked="0"/>
    </xf>
    <xf numFmtId="1" fontId="11" fillId="0" borderId="0" xfId="7" applyNumberFormat="1" applyFont="1" applyFill="1" applyProtection="1"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10" fillId="0" borderId="5" xfId="7" applyNumberFormat="1" applyFont="1" applyFill="1" applyBorder="1" applyAlignment="1" applyProtection="1">
      <alignment horizontal="center" vertical="center"/>
      <protection locked="0"/>
    </xf>
    <xf numFmtId="1" fontId="42" fillId="0" borderId="5" xfId="7" applyNumberFormat="1" applyFont="1" applyFill="1" applyBorder="1" applyAlignment="1" applyProtection="1">
      <alignment horizontal="center" vertical="center"/>
      <protection locked="0"/>
    </xf>
    <xf numFmtId="1" fontId="43" fillId="0" borderId="6" xfId="7" applyNumberFormat="1" applyFont="1" applyFill="1" applyBorder="1" applyAlignment="1" applyProtection="1">
      <alignment horizontal="center"/>
    </xf>
    <xf numFmtId="1" fontId="43" fillId="0" borderId="0" xfId="7" applyNumberFormat="1" applyFont="1" applyFill="1" applyProtection="1">
      <protection locked="0"/>
    </xf>
    <xf numFmtId="0" fontId="12" fillId="0" borderId="6" xfId="7" applyNumberFormat="1" applyFont="1" applyFill="1" applyBorder="1" applyAlignment="1" applyProtection="1">
      <alignment horizontal="center" vertical="center" wrapText="1" shrinkToFit="1"/>
    </xf>
    <xf numFmtId="3" fontId="12" fillId="0" borderId="6" xfId="7" applyNumberFormat="1" applyFont="1" applyFill="1" applyBorder="1" applyAlignment="1" applyProtection="1">
      <alignment horizontal="center" vertical="center" wrapText="1" shrinkToFit="1"/>
    </xf>
    <xf numFmtId="166" fontId="12" fillId="0" borderId="6" xfId="7" applyNumberFormat="1" applyFont="1" applyFill="1" applyBorder="1" applyAlignment="1" applyProtection="1">
      <alignment horizontal="center" vertical="center" wrapText="1" shrinkToFit="1"/>
    </xf>
    <xf numFmtId="3" fontId="12" fillId="0" borderId="6" xfId="7" applyNumberFormat="1" applyFont="1" applyFill="1" applyBorder="1" applyAlignment="1" applyProtection="1">
      <alignment horizontal="center" vertical="center"/>
    </xf>
    <xf numFmtId="3" fontId="12" fillId="2" borderId="6" xfId="7" applyNumberFormat="1" applyFont="1" applyFill="1" applyBorder="1" applyAlignment="1" applyProtection="1">
      <alignment horizontal="center" vertical="center"/>
    </xf>
    <xf numFmtId="1" fontId="10" fillId="0" borderId="0" xfId="7" applyNumberFormat="1" applyFont="1" applyFill="1" applyBorder="1" applyAlignment="1" applyProtection="1">
      <alignment vertical="center"/>
      <protection locked="0"/>
    </xf>
    <xf numFmtId="0" fontId="4" fillId="0" borderId="6" xfId="16" applyFont="1" applyFill="1" applyBorder="1" applyAlignment="1">
      <alignment horizontal="left"/>
    </xf>
    <xf numFmtId="3" fontId="17" fillId="0" borderId="6" xfId="16" applyNumberFormat="1" applyFont="1" applyFill="1" applyBorder="1" applyAlignment="1">
      <alignment horizontal="center" vertical="center"/>
    </xf>
    <xf numFmtId="3" fontId="17" fillId="0" borderId="6" xfId="7" applyNumberFormat="1" applyFont="1" applyFill="1" applyBorder="1" applyAlignment="1" applyProtection="1">
      <alignment horizontal="center" vertical="center"/>
      <protection locked="0"/>
    </xf>
    <xf numFmtId="3" fontId="17" fillId="0" borderId="6" xfId="7" applyNumberFormat="1" applyFont="1" applyFill="1" applyBorder="1" applyAlignment="1" applyProtection="1">
      <alignment horizontal="center"/>
      <protection locked="0"/>
    </xf>
    <xf numFmtId="3" fontId="17" fillId="0" borderId="6" xfId="7" applyNumberFormat="1" applyFont="1" applyFill="1" applyBorder="1" applyAlignment="1" applyProtection="1">
      <alignment horizontal="center" vertical="center"/>
    </xf>
    <xf numFmtId="165" fontId="17" fillId="0" borderId="6" xfId="7" applyNumberFormat="1" applyFont="1" applyFill="1" applyBorder="1" applyAlignment="1" applyProtection="1">
      <alignment horizontal="center" vertical="center"/>
    </xf>
    <xf numFmtId="3" fontId="17" fillId="0" borderId="6" xfId="7" applyNumberFormat="1" applyFont="1" applyFill="1" applyBorder="1" applyAlignment="1">
      <alignment horizontal="center" vertical="center"/>
    </xf>
    <xf numFmtId="3" fontId="17" fillId="2" borderId="6" xfId="7" applyNumberFormat="1" applyFont="1" applyFill="1" applyBorder="1" applyAlignment="1" applyProtection="1">
      <alignment horizontal="center"/>
      <protection locked="0"/>
    </xf>
    <xf numFmtId="1" fontId="4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0" fontId="4" fillId="2" borderId="6" xfId="5" applyFont="1" applyFill="1" applyBorder="1" applyAlignment="1">
      <alignment horizontal="left"/>
    </xf>
    <xf numFmtId="3" fontId="17" fillId="2" borderId="6" xfId="5" applyNumberFormat="1" applyFont="1" applyFill="1" applyBorder="1" applyAlignment="1">
      <alignment horizontal="center" vertical="center"/>
    </xf>
    <xf numFmtId="3" fontId="17" fillId="2" borderId="6" xfId="7" applyNumberFormat="1" applyFont="1" applyFill="1" applyBorder="1" applyAlignment="1" applyProtection="1">
      <alignment horizontal="center" vertical="center"/>
      <protection locked="0"/>
    </xf>
    <xf numFmtId="3" fontId="17" fillId="2" borderId="6" xfId="7" applyNumberFormat="1" applyFont="1" applyFill="1" applyBorder="1" applyAlignment="1" applyProtection="1">
      <alignment horizontal="center" vertical="center"/>
    </xf>
    <xf numFmtId="165" fontId="17" fillId="2" borderId="6" xfId="7" applyNumberFormat="1" applyFont="1" applyFill="1" applyBorder="1" applyAlignment="1" applyProtection="1">
      <alignment horizontal="center" vertical="center"/>
    </xf>
    <xf numFmtId="3" fontId="17" fillId="2" borderId="6" xfId="7" applyNumberFormat="1" applyFont="1" applyFill="1" applyBorder="1" applyAlignment="1">
      <alignment horizontal="center" vertical="center"/>
    </xf>
    <xf numFmtId="1" fontId="4" fillId="2" borderId="0" xfId="7" applyNumberFormat="1" applyFont="1" applyFill="1" applyBorder="1" applyAlignment="1" applyProtection="1">
      <alignment vertical="center"/>
      <protection locked="0"/>
    </xf>
    <xf numFmtId="1" fontId="4" fillId="2" borderId="0" xfId="7" applyNumberFormat="1" applyFont="1" applyFill="1" applyBorder="1" applyAlignment="1" applyProtection="1">
      <alignment horizontal="right"/>
      <protection locked="0"/>
    </xf>
    <xf numFmtId="0" fontId="4" fillId="0" borderId="6" xfId="5" applyFont="1" applyFill="1" applyBorder="1" applyAlignment="1">
      <alignment horizontal="left" wrapText="1"/>
    </xf>
    <xf numFmtId="3" fontId="17" fillId="0" borderId="6" xfId="5" applyNumberFormat="1" applyFont="1" applyFill="1" applyBorder="1" applyAlignment="1">
      <alignment horizontal="center" vertical="center" wrapText="1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23" fillId="0" borderId="0" xfId="7" applyNumberFormat="1" applyFont="1" applyFill="1" applyBorder="1" applyAlignment="1" applyProtection="1">
      <alignment horizontal="right"/>
      <protection locked="0"/>
    </xf>
    <xf numFmtId="3" fontId="17" fillId="0" borderId="6" xfId="17" applyNumberFormat="1" applyFont="1" applyFill="1" applyBorder="1" applyAlignment="1">
      <alignment horizontal="center"/>
    </xf>
    <xf numFmtId="1" fontId="2" fillId="2" borderId="0" xfId="7" applyNumberFormat="1" applyFont="1" applyFill="1" applyAlignment="1" applyProtection="1">
      <alignment wrapText="1"/>
      <protection locked="0"/>
    </xf>
    <xf numFmtId="1" fontId="2" fillId="2" borderId="0" xfId="7" applyNumberFormat="1" applyFont="1" applyFill="1" applyAlignment="1" applyProtection="1">
      <alignment horizontal="center" wrapText="1"/>
      <protection locked="0"/>
    </xf>
    <xf numFmtId="1" fontId="46" fillId="0" borderId="1" xfId="7" applyNumberFormat="1" applyFont="1" applyFill="1" applyBorder="1" applyAlignment="1" applyProtection="1">
      <protection locked="0"/>
    </xf>
    <xf numFmtId="1" fontId="46" fillId="2" borderId="1" xfId="7" applyNumberFormat="1" applyFont="1" applyFill="1" applyBorder="1" applyAlignment="1" applyProtection="1">
      <protection locked="0"/>
    </xf>
    <xf numFmtId="1" fontId="48" fillId="0" borderId="0" xfId="7" applyNumberFormat="1" applyFont="1" applyFill="1" applyProtection="1">
      <protection locked="0"/>
    </xf>
    <xf numFmtId="1" fontId="48" fillId="0" borderId="0" xfId="7" applyNumberFormat="1" applyFont="1" applyFill="1" applyBorder="1" applyAlignment="1" applyProtection="1">
      <protection locked="0"/>
    </xf>
    <xf numFmtId="1" fontId="10" fillId="2" borderId="5" xfId="7" applyNumberFormat="1" applyFont="1" applyFill="1" applyBorder="1" applyAlignment="1" applyProtection="1">
      <alignment horizontal="center" vertical="center" wrapText="1"/>
      <protection locked="0"/>
    </xf>
    <xf numFmtId="1" fontId="1" fillId="2" borderId="5" xfId="7" applyNumberFormat="1" applyFont="1" applyFill="1" applyBorder="1" applyAlignment="1" applyProtection="1">
      <alignment horizontal="center" vertical="center" wrapText="1"/>
      <protection locked="0"/>
    </xf>
    <xf numFmtId="165" fontId="12" fillId="2" borderId="6" xfId="7" applyNumberFormat="1" applyFont="1" applyFill="1" applyBorder="1" applyAlignment="1" applyProtection="1">
      <alignment horizontal="center" vertical="center"/>
    </xf>
    <xf numFmtId="166" fontId="12" fillId="2" borderId="6" xfId="7" applyNumberFormat="1" applyFont="1" applyFill="1" applyBorder="1" applyAlignment="1" applyProtection="1">
      <alignment horizontal="center" vertical="center"/>
      <protection locked="0"/>
    </xf>
    <xf numFmtId="1" fontId="49" fillId="0" borderId="0" xfId="18" applyNumberFormat="1" applyFont="1" applyBorder="1" applyAlignment="1" applyProtection="1">
      <protection locked="0"/>
    </xf>
    <xf numFmtId="1" fontId="2" fillId="0" borderId="0" xfId="18" applyNumberFormat="1" applyFont="1" applyAlignment="1" applyProtection="1">
      <alignment wrapText="1"/>
      <protection locked="0"/>
    </xf>
    <xf numFmtId="1" fontId="2" fillId="0" borderId="0" xfId="18" applyNumberFormat="1" applyFont="1" applyFill="1" applyAlignment="1" applyProtection="1">
      <alignment wrapText="1"/>
      <protection locked="0"/>
    </xf>
    <xf numFmtId="1" fontId="1" fillId="0" borderId="0" xfId="18" applyNumberFormat="1" applyFont="1" applyProtection="1">
      <protection locked="0"/>
    </xf>
    <xf numFmtId="1" fontId="5" fillId="0" borderId="0" xfId="18" applyNumberFormat="1" applyFont="1" applyAlignment="1" applyProtection="1">
      <alignment horizontal="center" vertical="center" wrapText="1"/>
      <protection locked="0"/>
    </xf>
    <xf numFmtId="1" fontId="5" fillId="0" borderId="0" xfId="18" applyNumberFormat="1" applyFont="1" applyFill="1" applyAlignment="1" applyProtection="1">
      <alignment horizontal="center" vertical="center" wrapText="1"/>
      <protection locked="0"/>
    </xf>
    <xf numFmtId="1" fontId="46" fillId="0" borderId="1" xfId="18" applyNumberFormat="1" applyFont="1" applyBorder="1" applyAlignment="1" applyProtection="1">
      <protection locked="0"/>
    </xf>
    <xf numFmtId="1" fontId="1" fillId="0" borderId="1" xfId="18" applyNumberFormat="1" applyFont="1" applyFill="1" applyBorder="1" applyAlignment="1" applyProtection="1">
      <alignment horizontal="center"/>
      <protection locked="0"/>
    </xf>
    <xf numFmtId="1" fontId="46" fillId="0" borderId="1" xfId="18" applyNumberFormat="1" applyFont="1" applyFill="1" applyBorder="1" applyAlignment="1" applyProtection="1">
      <protection locked="0"/>
    </xf>
    <xf numFmtId="1" fontId="10" fillId="0" borderId="1" xfId="18" applyNumberFormat="1" applyFont="1" applyFill="1" applyBorder="1" applyAlignment="1" applyProtection="1">
      <alignment horizontal="center"/>
      <protection locked="0"/>
    </xf>
    <xf numFmtId="1" fontId="1" fillId="2" borderId="0" xfId="18" applyNumberFormat="1" applyFont="1" applyFill="1" applyBorder="1" applyAlignment="1" applyProtection="1">
      <alignment horizontal="center" vertical="center" wrapText="1"/>
    </xf>
    <xf numFmtId="1" fontId="1" fillId="0" borderId="0" xfId="18" applyNumberFormat="1" applyFont="1" applyFill="1" applyBorder="1" applyAlignment="1" applyProtection="1">
      <alignment horizontal="center" vertical="center" wrapText="1"/>
    </xf>
    <xf numFmtId="1" fontId="48" fillId="0" borderId="0" xfId="18" applyNumberFormat="1" applyFont="1" applyProtection="1">
      <protection locked="0"/>
    </xf>
    <xf numFmtId="1" fontId="48" fillId="0" borderId="0" xfId="18" applyNumberFormat="1" applyFont="1" applyBorder="1" applyAlignment="1" applyProtection="1">
      <protection locked="0"/>
    </xf>
    <xf numFmtId="1" fontId="1" fillId="0" borderId="0" xfId="18" applyNumberFormat="1" applyFont="1" applyBorder="1" applyAlignment="1" applyProtection="1">
      <protection locked="0"/>
    </xf>
    <xf numFmtId="1" fontId="48" fillId="0" borderId="6" xfId="18" applyNumberFormat="1" applyFont="1" applyFill="1" applyBorder="1" applyAlignment="1" applyProtection="1">
      <alignment horizontal="center"/>
    </xf>
    <xf numFmtId="1" fontId="48" fillId="2" borderId="6" xfId="18" applyNumberFormat="1" applyFont="1" applyFill="1" applyBorder="1" applyAlignment="1" applyProtection="1">
      <alignment horizontal="center"/>
    </xf>
    <xf numFmtId="1" fontId="48" fillId="2" borderId="0" xfId="18" applyNumberFormat="1" applyFont="1" applyFill="1" applyBorder="1" applyAlignment="1" applyProtection="1">
      <alignment horizontal="center"/>
    </xf>
    <xf numFmtId="1" fontId="48" fillId="0" borderId="0" xfId="18" applyNumberFormat="1" applyFont="1" applyFill="1" applyBorder="1" applyAlignment="1" applyProtection="1">
      <alignment horizontal="center"/>
    </xf>
    <xf numFmtId="3" fontId="12" fillId="2" borderId="6" xfId="18" applyNumberFormat="1" applyFont="1" applyFill="1" applyBorder="1" applyAlignment="1" applyProtection="1">
      <alignment horizontal="center" vertical="center"/>
    </xf>
    <xf numFmtId="3" fontId="12" fillId="0" borderId="6" xfId="18" applyNumberFormat="1" applyFont="1" applyFill="1" applyBorder="1" applyAlignment="1" applyProtection="1">
      <alignment horizontal="center" vertical="center"/>
    </xf>
    <xf numFmtId="3" fontId="17" fillId="2" borderId="6" xfId="18" applyNumberFormat="1" applyFont="1" applyFill="1" applyBorder="1" applyAlignment="1" applyProtection="1">
      <alignment horizontal="center" vertical="center"/>
    </xf>
    <xf numFmtId="165" fontId="11" fillId="2" borderId="0" xfId="18" applyNumberFormat="1" applyFont="1" applyFill="1" applyBorder="1" applyAlignment="1" applyProtection="1">
      <alignment horizontal="center" vertical="center"/>
    </xf>
    <xf numFmtId="165" fontId="11" fillId="0" borderId="0" xfId="18" applyNumberFormat="1" applyFont="1" applyBorder="1" applyAlignment="1" applyProtection="1">
      <alignment horizontal="center" vertical="center"/>
    </xf>
    <xf numFmtId="1" fontId="4" fillId="0" borderId="0" xfId="18" applyNumberFormat="1" applyFont="1" applyFill="1" applyBorder="1" applyAlignment="1" applyProtection="1">
      <alignment horizontal="right"/>
      <protection locked="0"/>
    </xf>
    <xf numFmtId="1" fontId="4" fillId="0" borderId="0" xfId="18" applyNumberFormat="1" applyFont="1" applyBorder="1" applyAlignment="1" applyProtection="1">
      <alignment horizontal="right"/>
      <protection locked="0"/>
    </xf>
    <xf numFmtId="1" fontId="4" fillId="0" borderId="0" xfId="18" applyNumberFormat="1" applyFont="1" applyBorder="1" applyAlignment="1" applyProtection="1">
      <alignment horizontal="left" wrapText="1" shrinkToFit="1"/>
      <protection locked="0"/>
    </xf>
    <xf numFmtId="0" fontId="1" fillId="0" borderId="0" xfId="9" applyFont="1" applyFill="1" applyAlignment="1">
      <alignment vertical="center" wrapText="1"/>
    </xf>
    <xf numFmtId="1" fontId="42" fillId="2" borderId="1" xfId="7" applyNumberFormat="1" applyFont="1" applyFill="1" applyBorder="1" applyAlignment="1" applyProtection="1">
      <alignment horizontal="center"/>
      <protection locked="0"/>
    </xf>
    <xf numFmtId="1" fontId="11" fillId="0" borderId="1" xfId="7" applyNumberFormat="1" applyFont="1" applyFill="1" applyBorder="1" applyAlignment="1" applyProtection="1">
      <alignment horizontal="center"/>
      <protection locked="0"/>
    </xf>
    <xf numFmtId="3" fontId="17" fillId="0" borderId="6" xfId="5" applyNumberFormat="1" applyFont="1" applyFill="1" applyBorder="1" applyAlignment="1">
      <alignment horizontal="center" vertical="center"/>
    </xf>
    <xf numFmtId="1" fontId="11" fillId="0" borderId="0" xfId="18" applyNumberFormat="1" applyFont="1" applyAlignment="1" applyProtection="1">
      <alignment horizontal="right"/>
      <protection locked="0"/>
    </xf>
    <xf numFmtId="1" fontId="13" fillId="0" borderId="2" xfId="18" applyNumberFormat="1" applyFont="1" applyBorder="1" applyAlignment="1" applyProtection="1">
      <protection locked="0"/>
    </xf>
    <xf numFmtId="1" fontId="13" fillId="0" borderId="7" xfId="18" applyNumberFormat="1" applyFont="1" applyBorder="1" applyAlignment="1" applyProtection="1">
      <protection locked="0"/>
    </xf>
    <xf numFmtId="1" fontId="13" fillId="0" borderId="5" xfId="18" applyNumberFormat="1" applyFont="1" applyBorder="1" applyAlignment="1" applyProtection="1">
      <protection locked="0"/>
    </xf>
    <xf numFmtId="1" fontId="10" fillId="2" borderId="5" xfId="18" applyNumberFormat="1" applyFont="1" applyFill="1" applyBorder="1" applyAlignment="1" applyProtection="1">
      <alignment horizontal="center" vertical="center"/>
      <protection locked="0"/>
    </xf>
    <xf numFmtId="1" fontId="1" fillId="2" borderId="5" xfId="18" applyNumberFormat="1" applyFont="1" applyFill="1" applyBorder="1" applyAlignment="1" applyProtection="1">
      <alignment horizontal="center" vertical="center"/>
      <protection locked="0"/>
    </xf>
    <xf numFmtId="1" fontId="10" fillId="0" borderId="5" xfId="18" applyNumberFormat="1" applyFont="1" applyFill="1" applyBorder="1" applyAlignment="1" applyProtection="1">
      <alignment horizontal="center" vertical="center"/>
      <protection locked="0"/>
    </xf>
    <xf numFmtId="1" fontId="1" fillId="2" borderId="0" xfId="18" applyNumberFormat="1" applyFont="1" applyFill="1" applyBorder="1" applyAlignment="1" applyProtection="1">
      <alignment horizontal="center" vertical="center"/>
      <protection locked="0"/>
    </xf>
    <xf numFmtId="1" fontId="1" fillId="0" borderId="0" xfId="18" applyNumberFormat="1" applyFont="1" applyBorder="1" applyAlignment="1" applyProtection="1">
      <alignment horizontal="center" vertical="center"/>
      <protection locked="0"/>
    </xf>
    <xf numFmtId="165" fontId="8" fillId="2" borderId="0" xfId="18" applyNumberFormat="1" applyFont="1" applyFill="1" applyBorder="1" applyAlignment="1" applyProtection="1">
      <alignment horizontal="center" vertical="center"/>
    </xf>
    <xf numFmtId="165" fontId="8" fillId="0" borderId="0" xfId="18" applyNumberFormat="1" applyFont="1" applyBorder="1" applyAlignment="1" applyProtection="1">
      <alignment horizontal="center" vertical="center"/>
    </xf>
    <xf numFmtId="1" fontId="2" fillId="0" borderId="0" xfId="18" applyNumberFormat="1" applyFont="1" applyFill="1" applyBorder="1" applyAlignment="1" applyProtection="1">
      <alignment vertical="center"/>
      <protection locked="0"/>
    </xf>
    <xf numFmtId="3" fontId="17" fillId="0" borderId="6" xfId="18" applyNumberFormat="1" applyFont="1" applyFill="1" applyBorder="1" applyAlignment="1" applyProtection="1">
      <alignment horizontal="center" vertical="center"/>
    </xf>
    <xf numFmtId="165" fontId="11" fillId="0" borderId="0" xfId="18" applyNumberFormat="1" applyFont="1" applyFill="1" applyBorder="1" applyAlignment="1" applyProtection="1">
      <alignment horizontal="center" vertical="center"/>
    </xf>
    <xf numFmtId="0" fontId="50" fillId="0" borderId="0" xfId="13" applyFont="1" applyFill="1" applyBorder="1"/>
    <xf numFmtId="0" fontId="51" fillId="0" borderId="6" xfId="13" applyFont="1" applyFill="1" applyBorder="1" applyAlignment="1">
      <alignment horizontal="center" wrapText="1"/>
    </xf>
    <xf numFmtId="1" fontId="51" fillId="0" borderId="6" xfId="13" applyNumberFormat="1" applyFont="1" applyFill="1" applyBorder="1" applyAlignment="1">
      <alignment horizontal="center" wrapText="1"/>
    </xf>
    <xf numFmtId="0" fontId="51" fillId="0" borderId="0" xfId="13" applyFont="1" applyFill="1" applyAlignment="1">
      <alignment vertical="center" wrapText="1"/>
    </xf>
    <xf numFmtId="1" fontId="5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7" applyNumberFormat="1" applyFont="1" applyFill="1" applyAlignment="1" applyProtection="1">
      <alignment wrapText="1"/>
      <protection locked="0"/>
    </xf>
    <xf numFmtId="0" fontId="1" fillId="0" borderId="0" xfId="8" applyFont="1" applyFill="1"/>
    <xf numFmtId="0" fontId="11" fillId="0" borderId="0" xfId="9" applyFont="1" applyFill="1" applyAlignment="1">
      <alignment vertical="center" wrapText="1"/>
    </xf>
    <xf numFmtId="0" fontId="5" fillId="0" borderId="6" xfId="9" applyFont="1" applyFill="1" applyBorder="1" applyAlignment="1">
      <alignment vertical="center" wrapText="1"/>
    </xf>
    <xf numFmtId="0" fontId="22" fillId="0" borderId="0" xfId="9" applyFont="1" applyFill="1" applyAlignment="1">
      <alignment vertical="center" wrapText="1"/>
    </xf>
    <xf numFmtId="0" fontId="9" fillId="0" borderId="0" xfId="9" applyFont="1" applyFill="1" applyAlignment="1">
      <alignment vertical="center" wrapText="1"/>
    </xf>
    <xf numFmtId="0" fontId="5" fillId="0" borderId="6" xfId="8" applyFont="1" applyFill="1" applyBorder="1" applyAlignment="1">
      <alignment horizontal="left" vertical="center" wrapText="1"/>
    </xf>
    <xf numFmtId="0" fontId="9" fillId="0" borderId="0" xfId="8" applyFont="1" applyFill="1"/>
    <xf numFmtId="166" fontId="7" fillId="0" borderId="6" xfId="10" applyNumberFormat="1" applyFont="1" applyFill="1" applyBorder="1" applyAlignment="1">
      <alignment horizontal="center" vertical="center"/>
    </xf>
    <xf numFmtId="1" fontId="5" fillId="0" borderId="0" xfId="7" applyNumberFormat="1" applyFont="1" applyFill="1" applyBorder="1" applyAlignment="1" applyProtection="1">
      <alignment vertical="center" wrapText="1"/>
      <protection locked="0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3" applyFont="1" applyFill="1" applyBorder="1" applyAlignment="1">
      <alignment vertical="top"/>
    </xf>
    <xf numFmtId="3" fontId="17" fillId="0" borderId="6" xfId="14" applyNumberFormat="1" applyFont="1" applyFill="1" applyBorder="1" applyAlignment="1">
      <alignment horizontal="center" vertical="center"/>
    </xf>
    <xf numFmtId="0" fontId="27" fillId="0" borderId="6" xfId="13" applyFont="1" applyFill="1" applyBorder="1" applyAlignment="1">
      <alignment horizontal="center" vertical="center" wrapText="1"/>
    </xf>
    <xf numFmtId="0" fontId="19" fillId="0" borderId="0" xfId="8" applyFont="1" applyFill="1" applyAlignment="1">
      <alignment horizontal="center" vertical="top" wrapText="1"/>
    </xf>
    <xf numFmtId="0" fontId="3" fillId="0" borderId="0" xfId="9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165" fontId="7" fillId="0" borderId="6" xfId="8" applyNumberFormat="1" applyFont="1" applyFill="1" applyBorder="1" applyAlignment="1">
      <alignment horizontal="center" vertical="center" wrapText="1"/>
    </xf>
    <xf numFmtId="165" fontId="7" fillId="0" borderId="0" xfId="8" applyNumberFormat="1" applyFont="1" applyFill="1" applyBorder="1" applyAlignment="1">
      <alignment horizontal="center" vertical="center" wrapText="1"/>
    </xf>
    <xf numFmtId="166" fontId="11" fillId="0" borderId="0" xfId="9" applyNumberFormat="1" applyFont="1" applyFill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166" fontId="33" fillId="0" borderId="0" xfId="8" applyNumberFormat="1" applyFont="1"/>
    <xf numFmtId="166" fontId="7" fillId="0" borderId="6" xfId="1" applyNumberFormat="1" applyFont="1" applyFill="1" applyBorder="1" applyAlignment="1">
      <alignment horizontal="center" vertical="center"/>
    </xf>
    <xf numFmtId="165" fontId="7" fillId="0" borderId="0" xfId="10" applyNumberFormat="1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 vertical="center"/>
    </xf>
    <xf numFmtId="1" fontId="11" fillId="0" borderId="0" xfId="18" applyNumberFormat="1" applyFont="1" applyAlignment="1" applyProtection="1">
      <alignment horizontal="right" vertical="top"/>
      <protection locked="0"/>
    </xf>
    <xf numFmtId="0" fontId="28" fillId="0" borderId="0" xfId="13" applyFont="1" applyFill="1" applyAlignment="1">
      <alignment horizontal="center" vertical="top"/>
    </xf>
    <xf numFmtId="1" fontId="11" fillId="0" borderId="0" xfId="18" applyNumberFormat="1" applyFont="1" applyFill="1" applyAlignment="1" applyProtection="1">
      <alignment horizontal="right" vertical="top"/>
      <protection locked="0"/>
    </xf>
    <xf numFmtId="1" fontId="47" fillId="0" borderId="1" xfId="7" applyNumberFormat="1" applyFont="1" applyFill="1" applyBorder="1" applyAlignment="1" applyProtection="1">
      <alignment horizontal="right"/>
      <protection locked="0"/>
    </xf>
    <xf numFmtId="1" fontId="42" fillId="0" borderId="1" xfId="7" applyNumberFormat="1" applyFont="1" applyFill="1" applyBorder="1" applyAlignment="1" applyProtection="1">
      <alignment horizontal="center"/>
      <protection locked="0"/>
    </xf>
    <xf numFmtId="1" fontId="10" fillId="0" borderId="5" xfId="7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7" applyNumberFormat="1" applyFont="1" applyFill="1" applyBorder="1" applyAlignment="1" applyProtection="1">
      <alignment horizontal="center" vertical="center" wrapText="1"/>
      <protection locked="0"/>
    </xf>
    <xf numFmtId="165" fontId="12" fillId="0" borderId="6" xfId="7" applyNumberFormat="1" applyFont="1" applyFill="1" applyBorder="1" applyAlignment="1" applyProtection="1">
      <alignment horizontal="center" vertical="center"/>
    </xf>
    <xf numFmtId="166" fontId="12" fillId="0" borderId="6" xfId="7" applyNumberFormat="1" applyFont="1" applyFill="1" applyBorder="1" applyAlignment="1" applyProtection="1">
      <alignment horizontal="center" vertical="center"/>
      <protection locked="0"/>
    </xf>
    <xf numFmtId="166" fontId="17" fillId="0" borderId="6" xfId="7" applyNumberFormat="1" applyFont="1" applyFill="1" applyBorder="1" applyAlignment="1" applyProtection="1">
      <alignment horizontal="center" vertical="center"/>
      <protection locked="0"/>
    </xf>
    <xf numFmtId="165" fontId="17" fillId="2" borderId="6" xfId="18" applyNumberFormat="1" applyFont="1" applyFill="1" applyBorder="1" applyAlignment="1" applyProtection="1">
      <alignment horizontal="center" vertical="center"/>
    </xf>
    <xf numFmtId="165" fontId="12" fillId="2" borderId="6" xfId="18" applyNumberFormat="1" applyFont="1" applyFill="1" applyBorder="1" applyAlignment="1" applyProtection="1">
      <alignment horizontal="center" vertical="center"/>
    </xf>
    <xf numFmtId="1" fontId="5" fillId="0" borderId="6" xfId="8" applyNumberFormat="1" applyFont="1" applyFill="1" applyBorder="1" applyAlignment="1">
      <alignment horizontal="center" vertical="center" wrapText="1"/>
    </xf>
    <xf numFmtId="3" fontId="6" fillId="0" borderId="6" xfId="8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0" fontId="2" fillId="0" borderId="6" xfId="19" applyNumberFormat="1" applyFont="1" applyFill="1" applyBorder="1" applyAlignment="1" applyProtection="1">
      <alignment horizontal="left" vertical="center" wrapText="1" shrinkToFit="1"/>
    </xf>
    <xf numFmtId="0" fontId="4" fillId="0" borderId="6" xfId="16" applyFont="1" applyFill="1" applyBorder="1" applyAlignment="1">
      <alignment horizontal="left" vertical="center"/>
    </xf>
    <xf numFmtId="0" fontId="4" fillId="0" borderId="6" xfId="5" applyFont="1" applyFill="1" applyBorder="1" applyAlignment="1">
      <alignment horizontal="left" vertical="center"/>
    </xf>
    <xf numFmtId="0" fontId="4" fillId="0" borderId="2" xfId="5" applyFont="1" applyFill="1" applyBorder="1" applyAlignment="1">
      <alignment horizontal="left" vertical="center" wrapText="1"/>
    </xf>
    <xf numFmtId="0" fontId="4" fillId="0" borderId="6" xfId="5" applyFont="1" applyFill="1" applyBorder="1" applyAlignment="1">
      <alignment horizontal="left" vertical="center" wrapText="1"/>
    </xf>
    <xf numFmtId="0" fontId="31" fillId="0" borderId="6" xfId="13" applyFont="1" applyFill="1" applyBorder="1"/>
    <xf numFmtId="1" fontId="6" fillId="0" borderId="6" xfId="1" applyNumberFormat="1" applyFont="1" applyFill="1" applyBorder="1" applyAlignment="1">
      <alignment horizontal="center" vertical="center"/>
    </xf>
    <xf numFmtId="1" fontId="5" fillId="0" borderId="6" xfId="9" applyNumberFormat="1" applyFont="1" applyFill="1" applyBorder="1" applyAlignment="1">
      <alignment horizontal="center" vertical="center" wrapText="1"/>
    </xf>
    <xf numFmtId="1" fontId="5" fillId="2" borderId="6" xfId="8" applyNumberFormat="1" applyFont="1" applyFill="1" applyBorder="1" applyAlignment="1">
      <alignment horizontal="center" vertical="center" wrapText="1"/>
    </xf>
    <xf numFmtId="1" fontId="5" fillId="0" borderId="6" xfId="10" applyNumberFormat="1" applyFont="1" applyFill="1" applyBorder="1" applyAlignment="1">
      <alignment horizontal="center" vertical="center" wrapText="1"/>
    </xf>
    <xf numFmtId="1" fontId="6" fillId="0" borderId="6" xfId="10" applyNumberFormat="1" applyFont="1" applyFill="1" applyBorder="1" applyAlignment="1">
      <alignment horizontal="center" vertical="center"/>
    </xf>
    <xf numFmtId="1" fontId="4" fillId="0" borderId="6" xfId="7" applyNumberFormat="1" applyFont="1" applyFill="1" applyBorder="1" applyAlignment="1" applyProtection="1">
      <alignment horizontal="left" wrapText="1" shrinkToFit="1"/>
      <protection locked="0"/>
    </xf>
    <xf numFmtId="3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1" fontId="6" fillId="0" borderId="6" xfId="8" applyNumberFormat="1" applyFont="1" applyFill="1" applyBorder="1" applyAlignment="1">
      <alignment horizontal="center" vertical="center" wrapText="1"/>
    </xf>
    <xf numFmtId="1" fontId="4" fillId="0" borderId="3" xfId="7" applyNumberFormat="1" applyFont="1" applyFill="1" applyBorder="1" applyAlignment="1" applyProtection="1">
      <alignment horizontal="left" wrapText="1" shrinkToFit="1"/>
      <protection locked="0"/>
    </xf>
    <xf numFmtId="3" fontId="7" fillId="0" borderId="6" xfId="8" applyNumberFormat="1" applyFont="1" applyFill="1" applyBorder="1" applyAlignment="1">
      <alignment horizontal="center" vertical="center" wrapText="1"/>
    </xf>
    <xf numFmtId="1" fontId="7" fillId="0" borderId="6" xfId="1" applyNumberFormat="1" applyFont="1" applyFill="1" applyBorder="1" applyAlignment="1">
      <alignment horizontal="center" vertical="center"/>
    </xf>
    <xf numFmtId="3" fontId="7" fillId="0" borderId="6" xfId="1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31" fillId="0" borderId="6" xfId="13" applyFont="1" applyFill="1" applyBorder="1" applyAlignment="1">
      <alignment horizontal="center"/>
    </xf>
    <xf numFmtId="0" fontId="32" fillId="0" borderId="6" xfId="13" applyFont="1" applyFill="1" applyBorder="1" applyAlignment="1">
      <alignment horizontal="center"/>
    </xf>
    <xf numFmtId="166" fontId="17" fillId="0" borderId="6" xfId="7" applyNumberFormat="1" applyFont="1" applyFill="1" applyBorder="1" applyAlignment="1" applyProtection="1">
      <alignment horizontal="center" vertical="center" wrapText="1" shrinkToFit="1"/>
    </xf>
    <xf numFmtId="1" fontId="4" fillId="0" borderId="6" xfId="7" applyNumberFormat="1" applyFont="1" applyFill="1" applyBorder="1" applyAlignment="1" applyProtection="1">
      <alignment horizontal="center" wrapText="1" shrinkToFit="1"/>
      <protection locked="0"/>
    </xf>
    <xf numFmtId="1" fontId="4" fillId="0" borderId="6" xfId="7" applyNumberFormat="1" applyFont="1" applyFill="1" applyBorder="1" applyAlignment="1" applyProtection="1">
      <alignment horizontal="center"/>
      <protection locked="0"/>
    </xf>
    <xf numFmtId="3" fontId="4" fillId="0" borderId="6" xfId="7" applyNumberFormat="1" applyFont="1" applyFill="1" applyBorder="1" applyAlignment="1" applyProtection="1">
      <alignment horizontal="center"/>
      <protection locked="0"/>
    </xf>
    <xf numFmtId="3" fontId="17" fillId="0" borderId="6" xfId="7" applyNumberFormat="1" applyFont="1" applyFill="1" applyBorder="1" applyAlignment="1" applyProtection="1">
      <alignment horizontal="center" vertical="center" wrapText="1" shrinkToFit="1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3" fontId="32" fillId="0" borderId="0" xfId="13" applyNumberFormat="1" applyFont="1" applyFill="1" applyAlignment="1">
      <alignment horizontal="center"/>
    </xf>
    <xf numFmtId="0" fontId="32" fillId="0" borderId="0" xfId="13" applyFont="1" applyFill="1" applyAlignment="1">
      <alignment horizontal="center"/>
    </xf>
    <xf numFmtId="0" fontId="31" fillId="0" borderId="6" xfId="15" applyFont="1" applyFill="1" applyBorder="1" applyAlignment="1">
      <alignment horizontal="center"/>
    </xf>
    <xf numFmtId="0" fontId="29" fillId="0" borderId="6" xfId="15" applyFont="1" applyFill="1" applyBorder="1" applyAlignment="1">
      <alignment horizontal="center"/>
    </xf>
    <xf numFmtId="0" fontId="29" fillId="0" borderId="0" xfId="15" applyFont="1" applyFill="1" applyAlignment="1">
      <alignment horizontal="center"/>
    </xf>
    <xf numFmtId="0" fontId="40" fillId="0" borderId="6" xfId="13" applyFont="1" applyFill="1" applyBorder="1" applyAlignment="1">
      <alignment horizontal="center"/>
    </xf>
    <xf numFmtId="0" fontId="29" fillId="0" borderId="6" xfId="13" applyFont="1" applyFill="1" applyBorder="1" applyAlignment="1">
      <alignment horizontal="center"/>
    </xf>
    <xf numFmtId="0" fontId="40" fillId="0" borderId="0" xfId="13" applyFont="1" applyFill="1" applyAlignment="1">
      <alignment horizontal="center"/>
    </xf>
    <xf numFmtId="1" fontId="46" fillId="0" borderId="1" xfId="18" applyNumberFormat="1" applyFont="1" applyBorder="1" applyAlignment="1" applyProtection="1">
      <alignment horizontal="center"/>
      <protection locked="0"/>
    </xf>
    <xf numFmtId="1" fontId="4" fillId="0" borderId="0" xfId="18" applyNumberFormat="1" applyFont="1" applyFill="1" applyBorder="1" applyAlignment="1" applyProtection="1">
      <alignment horizontal="center"/>
      <protection locked="0"/>
    </xf>
    <xf numFmtId="166" fontId="2" fillId="0" borderId="0" xfId="18" applyNumberFormat="1" applyFont="1" applyAlignment="1" applyProtection="1">
      <alignment wrapText="1"/>
      <protection locked="0"/>
    </xf>
    <xf numFmtId="166" fontId="5" fillId="0" borderId="0" xfId="18" applyNumberFormat="1" applyFont="1" applyAlignment="1" applyProtection="1">
      <alignment horizontal="center" vertical="center" wrapText="1"/>
      <protection locked="0"/>
    </xf>
    <xf numFmtId="166" fontId="1" fillId="0" borderId="1" xfId="18" applyNumberFormat="1" applyFont="1" applyFill="1" applyBorder="1" applyAlignment="1" applyProtection="1">
      <alignment horizontal="center"/>
      <protection locked="0"/>
    </xf>
    <xf numFmtId="166" fontId="1" fillId="2" borderId="5" xfId="18" applyNumberFormat="1" applyFont="1" applyFill="1" applyBorder="1" applyAlignment="1" applyProtection="1">
      <alignment horizontal="center" vertical="center"/>
      <protection locked="0"/>
    </xf>
    <xf numFmtId="166" fontId="48" fillId="2" borderId="6" xfId="18" applyNumberFormat="1" applyFont="1" applyFill="1" applyBorder="1" applyAlignment="1" applyProtection="1">
      <alignment horizontal="center"/>
    </xf>
    <xf numFmtId="166" fontId="12" fillId="2" borderId="6" xfId="18" applyNumberFormat="1" applyFont="1" applyFill="1" applyBorder="1" applyAlignment="1" applyProtection="1">
      <alignment horizontal="center" vertical="center"/>
    </xf>
    <xf numFmtId="166" fontId="17" fillId="2" borderId="6" xfId="18" applyNumberFormat="1" applyFont="1" applyFill="1" applyBorder="1" applyAlignment="1" applyProtection="1">
      <alignment horizontal="center" vertical="center"/>
    </xf>
    <xf numFmtId="166" fontId="4" fillId="0" borderId="0" xfId="18" applyNumberFormat="1" applyFont="1" applyFill="1" applyBorder="1" applyAlignment="1" applyProtection="1">
      <alignment horizontal="right"/>
      <protection locked="0"/>
    </xf>
    <xf numFmtId="1" fontId="4" fillId="0" borderId="6" xfId="0" applyNumberFormat="1" applyFont="1" applyFill="1" applyBorder="1" applyAlignment="1" applyProtection="1">
      <alignment horizontal="right" vertical="center"/>
      <protection locked="0"/>
    </xf>
    <xf numFmtId="1" fontId="4" fillId="0" borderId="6" xfId="0" applyNumberFormat="1" applyFont="1" applyFill="1" applyBorder="1" applyAlignment="1" applyProtection="1">
      <alignment horizontal="right"/>
      <protection locked="0"/>
    </xf>
    <xf numFmtId="0" fontId="6" fillId="0" borderId="6" xfId="8" applyNumberFormat="1" applyFont="1" applyFill="1" applyBorder="1" applyAlignment="1">
      <alignment horizontal="center" vertical="center" wrapText="1"/>
    </xf>
    <xf numFmtId="0" fontId="5" fillId="0" borderId="4" xfId="9" applyNumberFormat="1" applyFont="1" applyFill="1" applyBorder="1" applyAlignment="1">
      <alignment horizontal="center" vertical="center" wrapText="1"/>
    </xf>
    <xf numFmtId="0" fontId="5" fillId="0" borderId="6" xfId="9" applyNumberFormat="1" applyFont="1" applyFill="1" applyBorder="1" applyAlignment="1">
      <alignment horizontal="center" vertical="center" wrapText="1"/>
    </xf>
    <xf numFmtId="0" fontId="5" fillId="0" borderId="6" xfId="8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/>
    </xf>
    <xf numFmtId="0" fontId="5" fillId="0" borderId="4" xfId="8" applyNumberFormat="1" applyFont="1" applyFill="1" applyBorder="1" applyAlignment="1">
      <alignment horizontal="center" vertical="center"/>
    </xf>
    <xf numFmtId="0" fontId="5" fillId="0" borderId="6" xfId="8" applyNumberFormat="1" applyFont="1" applyFill="1" applyBorder="1" applyAlignment="1">
      <alignment horizontal="center" vertical="center"/>
    </xf>
    <xf numFmtId="0" fontId="17" fillId="0" borderId="6" xfId="0" applyFont="1" applyBorder="1"/>
    <xf numFmtId="3" fontId="17" fillId="0" borderId="6" xfId="0" applyNumberFormat="1" applyFont="1" applyFill="1" applyBorder="1" applyAlignment="1">
      <alignment horizontal="center" vertical="center"/>
    </xf>
    <xf numFmtId="167" fontId="17" fillId="0" borderId="6" xfId="0" applyNumberFormat="1" applyFont="1" applyFill="1" applyBorder="1"/>
    <xf numFmtId="0" fontId="54" fillId="0" borderId="6" xfId="0" applyFont="1" applyBorder="1" applyAlignment="1">
      <alignment horizontal="center"/>
    </xf>
    <xf numFmtId="167" fontId="17" fillId="0" borderId="6" xfId="0" applyNumberFormat="1" applyFont="1" applyFill="1" applyBorder="1" applyAlignment="1">
      <alignment vertical="center" wrapText="1"/>
    </xf>
    <xf numFmtId="0" fontId="17" fillId="0" borderId="6" xfId="17" applyFont="1" applyBorder="1"/>
    <xf numFmtId="3" fontId="12" fillId="0" borderId="6" xfId="13" applyNumberFormat="1" applyFont="1" applyFill="1" applyBorder="1" applyAlignment="1">
      <alignment horizontal="center" vertical="center"/>
    </xf>
    <xf numFmtId="165" fontId="12" fillId="0" borderId="6" xfId="13" applyNumberFormat="1" applyFont="1" applyFill="1" applyBorder="1" applyAlignment="1">
      <alignment horizontal="center" vertical="center"/>
    </xf>
    <xf numFmtId="3" fontId="17" fillId="0" borderId="6" xfId="13" applyNumberFormat="1" applyFont="1" applyFill="1" applyBorder="1" applyAlignment="1">
      <alignment horizontal="center" vertical="center"/>
    </xf>
    <xf numFmtId="165" fontId="17" fillId="0" borderId="6" xfId="13" applyNumberFormat="1" applyFont="1" applyFill="1" applyBorder="1" applyAlignment="1">
      <alignment horizontal="center" vertical="center"/>
    </xf>
    <xf numFmtId="3" fontId="55" fillId="0" borderId="6" xfId="0" applyNumberFormat="1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 applyProtection="1">
      <alignment horizontal="center" vertical="center"/>
      <protection locked="0"/>
    </xf>
    <xf numFmtId="3" fontId="6" fillId="0" borderId="6" xfId="1" applyNumberFormat="1" applyFont="1" applyFill="1" applyBorder="1" applyAlignment="1">
      <alignment horizontal="center" vertical="center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8" applyNumberFormat="1" applyFont="1" applyFill="1"/>
    <xf numFmtId="3" fontId="2" fillId="0" borderId="6" xfId="20" applyNumberFormat="1" applyFont="1" applyFill="1" applyBorder="1" applyAlignment="1" applyProtection="1">
      <alignment horizontal="center" vertical="center"/>
    </xf>
    <xf numFmtId="3" fontId="2" fillId="0" borderId="6" xfId="7" applyNumberFormat="1" applyFont="1" applyFill="1" applyBorder="1" applyAlignment="1" applyProtection="1">
      <alignment horizontal="center" vertical="center" wrapText="1" shrinkToFit="1"/>
    </xf>
    <xf numFmtId="165" fontId="2" fillId="0" borderId="6" xfId="7" applyNumberFormat="1" applyFont="1" applyFill="1" applyBorder="1" applyAlignment="1" applyProtection="1">
      <alignment horizontal="center" vertical="center" wrapText="1" shrinkToFit="1"/>
    </xf>
    <xf numFmtId="166" fontId="2" fillId="0" borderId="6" xfId="7" applyNumberFormat="1" applyFont="1" applyFill="1" applyBorder="1" applyAlignment="1" applyProtection="1">
      <alignment horizontal="center" vertical="center"/>
      <protection locked="0"/>
    </xf>
    <xf numFmtId="1" fontId="4" fillId="0" borderId="6" xfId="16" applyNumberFormat="1" applyFont="1" applyFill="1" applyBorder="1" applyAlignment="1">
      <alignment horizontal="center" vertical="center"/>
    </xf>
    <xf numFmtId="165" fontId="4" fillId="0" borderId="6" xfId="7" applyNumberFormat="1" applyFont="1" applyFill="1" applyBorder="1" applyAlignment="1" applyProtection="1">
      <alignment horizontal="center" vertical="center" wrapText="1" shrinkToFit="1"/>
    </xf>
    <xf numFmtId="3" fontId="4" fillId="0" borderId="6" xfId="7" applyNumberFormat="1" applyFont="1" applyFill="1" applyBorder="1" applyAlignment="1" applyProtection="1">
      <alignment horizontal="center" vertical="center" wrapText="1" shrinkToFit="1"/>
    </xf>
    <xf numFmtId="3" fontId="4" fillId="0" borderId="6" xfId="20" applyNumberFormat="1" applyFont="1" applyFill="1" applyBorder="1" applyAlignment="1" applyProtection="1">
      <alignment horizontal="center" vertical="center"/>
    </xf>
    <xf numFmtId="166" fontId="4" fillId="0" borderId="6" xfId="7" applyNumberFormat="1" applyFont="1" applyFill="1" applyBorder="1" applyAlignment="1" applyProtection="1">
      <alignment horizontal="center" vertical="center"/>
      <protection locked="0"/>
    </xf>
    <xf numFmtId="3" fontId="5" fillId="0" borderId="6" xfId="13" applyNumberFormat="1" applyFont="1" applyFill="1" applyBorder="1" applyAlignment="1">
      <alignment horizontal="center" vertical="center"/>
    </xf>
    <xf numFmtId="3" fontId="55" fillId="0" borderId="3" xfId="17" applyNumberFormat="1" applyFont="1" applyFill="1" applyBorder="1" applyAlignment="1">
      <alignment horizontal="center"/>
    </xf>
    <xf numFmtId="3" fontId="55" fillId="0" borderId="6" xfId="17" applyNumberFormat="1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9" fillId="0" borderId="0" xfId="8" applyFont="1" applyAlignment="1">
      <alignment horizontal="center" vertical="top" wrapText="1"/>
    </xf>
    <xf numFmtId="164" fontId="5" fillId="0" borderId="2" xfId="8" applyNumberFormat="1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4" fillId="0" borderId="0" xfId="13" applyFont="1" applyFill="1" applyBorder="1" applyAlignment="1">
      <alignment horizontal="center" vertical="center" wrapText="1"/>
    </xf>
    <xf numFmtId="0" fontId="25" fillId="0" borderId="1" xfId="13" applyFont="1" applyFill="1" applyBorder="1" applyAlignment="1">
      <alignment horizontal="center" vertical="top"/>
    </xf>
    <xf numFmtId="0" fontId="24" fillId="0" borderId="6" xfId="13" applyFont="1" applyFill="1" applyBorder="1" applyAlignment="1">
      <alignment horizontal="center" vertical="center" wrapText="1"/>
    </xf>
    <xf numFmtId="0" fontId="34" fillId="0" borderId="6" xfId="13" applyFont="1" applyFill="1" applyBorder="1" applyAlignment="1">
      <alignment horizontal="center" vertical="center" wrapText="1"/>
    </xf>
    <xf numFmtId="49" fontId="40" fillId="0" borderId="6" xfId="13" applyNumberFormat="1" applyFont="1" applyFill="1" applyBorder="1" applyAlignment="1">
      <alignment horizontal="center" vertical="center" wrapText="1"/>
    </xf>
    <xf numFmtId="0" fontId="29" fillId="0" borderId="6" xfId="13" applyFont="1" applyFill="1" applyBorder="1" applyAlignment="1">
      <alignment horizontal="center" vertical="center" wrapText="1"/>
    </xf>
    <xf numFmtId="0" fontId="25" fillId="0" borderId="0" xfId="13" applyFont="1" applyFill="1" applyBorder="1" applyAlignment="1">
      <alignment horizontal="center" vertical="top"/>
    </xf>
    <xf numFmtId="0" fontId="34" fillId="0" borderId="3" xfId="13" applyFont="1" applyFill="1" applyBorder="1" applyAlignment="1">
      <alignment horizontal="center" vertical="center" wrapText="1"/>
    </xf>
    <xf numFmtId="0" fontId="34" fillId="0" borderId="15" xfId="13" applyFont="1" applyFill="1" applyBorder="1" applyAlignment="1">
      <alignment horizontal="center" vertical="center" wrapText="1"/>
    </xf>
    <xf numFmtId="0" fontId="34" fillId="0" borderId="4" xfId="13" applyFont="1" applyFill="1" applyBorder="1" applyAlignment="1">
      <alignment horizontal="center" vertical="center" wrapText="1"/>
    </xf>
    <xf numFmtId="0" fontId="25" fillId="0" borderId="1" xfId="13" applyFont="1" applyFill="1" applyBorder="1" applyAlignment="1">
      <alignment horizontal="right" vertical="top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4" fillId="0" borderId="2" xfId="13" applyFont="1" applyFill="1" applyBorder="1" applyAlignment="1">
      <alignment horizontal="center" vertical="center" wrapText="1"/>
    </xf>
    <xf numFmtId="0" fontId="24" fillId="0" borderId="7" xfId="13" applyFont="1" applyFill="1" applyBorder="1" applyAlignment="1">
      <alignment horizontal="center" vertical="center" wrapText="1"/>
    </xf>
    <xf numFmtId="0" fontId="24" fillId="0" borderId="5" xfId="13" applyFont="1" applyFill="1" applyBorder="1" applyAlignment="1">
      <alignment horizontal="center" vertical="center" wrapText="1"/>
    </xf>
    <xf numFmtId="164" fontId="40" fillId="0" borderId="6" xfId="13" applyNumberFormat="1" applyFont="1" applyFill="1" applyBorder="1" applyAlignment="1">
      <alignment horizontal="center" vertical="center" wrapText="1"/>
    </xf>
    <xf numFmtId="0" fontId="40" fillId="0" borderId="6" xfId="13" applyFont="1" applyFill="1" applyBorder="1" applyAlignment="1">
      <alignment horizontal="center" vertical="center" wrapText="1"/>
    </xf>
    <xf numFmtId="0" fontId="44" fillId="0" borderId="0" xfId="13" applyFont="1" applyFill="1" applyBorder="1" applyAlignment="1">
      <alignment horizontal="center" vertical="top" wrapText="1"/>
    </xf>
    <xf numFmtId="0" fontId="19" fillId="0" borderId="1" xfId="9" applyFont="1" applyFill="1" applyBorder="1" applyAlignment="1">
      <alignment horizontal="center" vertical="top" wrapText="1"/>
    </xf>
    <xf numFmtId="0" fontId="5" fillId="0" borderId="2" xfId="8" applyFont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1" fontId="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2" xfId="7" applyNumberFormat="1" applyFont="1" applyFill="1" applyBorder="1" applyAlignment="1" applyProtection="1">
      <alignment horizontal="center"/>
      <protection locked="0"/>
    </xf>
    <xf numFmtId="1" fontId="13" fillId="0" borderId="7" xfId="7" applyNumberFormat="1" applyFont="1" applyFill="1" applyBorder="1" applyAlignment="1" applyProtection="1">
      <alignment horizontal="center"/>
      <protection locked="0"/>
    </xf>
    <xf numFmtId="1" fontId="13" fillId="0" borderId="5" xfId="7" applyNumberFormat="1" applyFont="1" applyFill="1" applyBorder="1" applyAlignment="1" applyProtection="1">
      <alignment horizontal="center"/>
      <protection locked="0"/>
    </xf>
    <xf numFmtId="0" fontId="34" fillId="0" borderId="9" xfId="13" applyFont="1" applyFill="1" applyBorder="1" applyAlignment="1">
      <alignment horizontal="center" vertical="center" wrapText="1"/>
    </xf>
    <xf numFmtId="0" fontId="34" fillId="0" borderId="10" xfId="13" applyFont="1" applyFill="1" applyBorder="1" applyAlignment="1">
      <alignment horizontal="center" vertical="center" wrapText="1"/>
    </xf>
    <xf numFmtId="0" fontId="34" fillId="0" borderId="11" xfId="13" applyFont="1" applyFill="1" applyBorder="1" applyAlignment="1">
      <alignment horizontal="center" vertical="center" wrapText="1"/>
    </xf>
    <xf numFmtId="0" fontId="34" fillId="0" borderId="13" xfId="13" applyFont="1" applyFill="1" applyBorder="1" applyAlignment="1">
      <alignment horizontal="center" vertical="center" wrapText="1"/>
    </xf>
    <xf numFmtId="0" fontId="34" fillId="0" borderId="0" xfId="13" applyFont="1" applyFill="1" applyBorder="1" applyAlignment="1">
      <alignment horizontal="center" vertical="center" wrapText="1"/>
    </xf>
    <xf numFmtId="0" fontId="34" fillId="0" borderId="14" xfId="13" applyFont="1" applyFill="1" applyBorder="1" applyAlignment="1">
      <alignment horizontal="center" vertical="center" wrapText="1"/>
    </xf>
    <xf numFmtId="0" fontId="34" fillId="0" borderId="8" xfId="13" applyFont="1" applyFill="1" applyBorder="1" applyAlignment="1">
      <alignment horizontal="center" vertical="center" wrapText="1"/>
    </xf>
    <xf numFmtId="0" fontId="34" fillId="0" borderId="1" xfId="13" applyFont="1" applyFill="1" applyBorder="1" applyAlignment="1">
      <alignment horizontal="center" vertical="center" wrapText="1"/>
    </xf>
    <xf numFmtId="0" fontId="34" fillId="0" borderId="12" xfId="13" applyFont="1" applyFill="1" applyBorder="1" applyAlignment="1">
      <alignment horizontal="center" vertical="center" wrapText="1"/>
    </xf>
    <xf numFmtId="1" fontId="12" fillId="0" borderId="9" xfId="7" applyNumberFormat="1" applyFont="1" applyFill="1" applyBorder="1" applyAlignment="1" applyProtection="1">
      <alignment horizontal="center" vertical="center" wrapText="1"/>
    </xf>
    <xf numFmtId="1" fontId="12" fillId="0" borderId="10" xfId="7" applyNumberFormat="1" applyFont="1" applyFill="1" applyBorder="1" applyAlignment="1" applyProtection="1">
      <alignment horizontal="center" vertical="center" wrapText="1"/>
    </xf>
    <xf numFmtId="1" fontId="12" fillId="0" borderId="11" xfId="7" applyNumberFormat="1" applyFont="1" applyFill="1" applyBorder="1" applyAlignment="1" applyProtection="1">
      <alignment horizontal="center" vertical="center" wrapText="1"/>
    </xf>
    <xf numFmtId="1" fontId="12" fillId="0" borderId="13" xfId="7" applyNumberFormat="1" applyFont="1" applyFill="1" applyBorder="1" applyAlignment="1" applyProtection="1">
      <alignment horizontal="center" vertical="center" wrapText="1"/>
    </xf>
    <xf numFmtId="1" fontId="12" fillId="0" borderId="0" xfId="7" applyNumberFormat="1" applyFont="1" applyFill="1" applyBorder="1" applyAlignment="1" applyProtection="1">
      <alignment horizontal="center" vertical="center" wrapText="1"/>
    </xf>
    <xf numFmtId="1" fontId="12" fillId="0" borderId="14" xfId="7" applyNumberFormat="1" applyFont="1" applyFill="1" applyBorder="1" applyAlignment="1" applyProtection="1">
      <alignment horizontal="center" vertical="center" wrapText="1"/>
    </xf>
    <xf numFmtId="1" fontId="12" fillId="0" borderId="8" xfId="7" applyNumberFormat="1" applyFont="1" applyFill="1" applyBorder="1" applyAlignment="1" applyProtection="1">
      <alignment horizontal="center" vertical="center" wrapText="1"/>
    </xf>
    <xf numFmtId="1" fontId="12" fillId="0" borderId="1" xfId="7" applyNumberFormat="1" applyFont="1" applyFill="1" applyBorder="1" applyAlignment="1" applyProtection="1">
      <alignment horizontal="center" vertical="center" wrapText="1"/>
    </xf>
    <xf numFmtId="1" fontId="12" fillId="0" borderId="12" xfId="7" applyNumberFormat="1" applyFont="1" applyFill="1" applyBorder="1" applyAlignment="1" applyProtection="1">
      <alignment horizontal="center" vertical="center" wrapText="1"/>
    </xf>
    <xf numFmtId="1" fontId="12" fillId="0" borderId="6" xfId="7" applyNumberFormat="1" applyFont="1" applyFill="1" applyBorder="1" applyAlignment="1" applyProtection="1">
      <alignment horizontal="center" vertical="center" wrapText="1"/>
    </xf>
    <xf numFmtId="1" fontId="12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9" applyFont="1" applyFill="1" applyBorder="1" applyAlignment="1">
      <alignment horizontal="center" vertical="top" wrapText="1"/>
    </xf>
    <xf numFmtId="0" fontId="30" fillId="0" borderId="0" xfId="13" applyFont="1" applyFill="1" applyBorder="1" applyAlignment="1">
      <alignment horizontal="center" vertical="top" wrapText="1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9" applyFont="1" applyFill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1" fontId="3" fillId="0" borderId="0" xfId="7" applyNumberFormat="1" applyFont="1" applyFill="1" applyAlignment="1" applyProtection="1">
      <alignment horizontal="center" wrapText="1"/>
      <protection locked="0"/>
    </xf>
    <xf numFmtId="0" fontId="19" fillId="0" borderId="0" xfId="8" applyFont="1" applyFill="1" applyAlignment="1">
      <alignment horizontal="center" vertical="top" wrapText="1"/>
    </xf>
    <xf numFmtId="0" fontId="53" fillId="0" borderId="0" xfId="8" applyFont="1" applyFill="1" applyAlignment="1">
      <alignment horizontal="center" vertical="top" wrapText="1"/>
    </xf>
    <xf numFmtId="0" fontId="3" fillId="0" borderId="3" xfId="9" applyFont="1" applyFill="1" applyBorder="1" applyAlignment="1">
      <alignment horizontal="center" vertical="center" wrapText="1"/>
    </xf>
    <xf numFmtId="0" fontId="3" fillId="0" borderId="15" xfId="9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" fontId="12" fillId="0" borderId="9" xfId="18" applyNumberFormat="1" applyFont="1" applyFill="1" applyBorder="1" applyAlignment="1" applyProtection="1">
      <alignment horizontal="center" vertical="center" wrapText="1"/>
    </xf>
    <xf numFmtId="1" fontId="12" fillId="0" borderId="10" xfId="18" applyNumberFormat="1" applyFont="1" applyFill="1" applyBorder="1" applyAlignment="1" applyProtection="1">
      <alignment horizontal="center" vertical="center" wrapText="1"/>
    </xf>
    <xf numFmtId="1" fontId="12" fillId="0" borderId="11" xfId="18" applyNumberFormat="1" applyFont="1" applyFill="1" applyBorder="1" applyAlignment="1" applyProtection="1">
      <alignment horizontal="center" vertical="center" wrapText="1"/>
    </xf>
    <xf numFmtId="1" fontId="12" fillId="0" borderId="8" xfId="18" applyNumberFormat="1" applyFont="1" applyFill="1" applyBorder="1" applyAlignment="1" applyProtection="1">
      <alignment horizontal="center" vertical="center" wrapText="1"/>
    </xf>
    <xf numFmtId="1" fontId="12" fillId="0" borderId="1" xfId="18" applyNumberFormat="1" applyFont="1" applyFill="1" applyBorder="1" applyAlignment="1" applyProtection="1">
      <alignment horizontal="center" vertical="center" wrapText="1"/>
    </xf>
    <xf numFmtId="1" fontId="12" fillId="0" borderId="12" xfId="18" applyNumberFormat="1" applyFont="1" applyFill="1" applyBorder="1" applyAlignment="1" applyProtection="1">
      <alignment horizontal="center" vertical="center" wrapText="1"/>
    </xf>
    <xf numFmtId="1" fontId="3" fillId="0" borderId="0" xfId="18" applyNumberFormat="1" applyFont="1" applyAlignment="1" applyProtection="1">
      <alignment horizontal="center" vertical="center" wrapText="1"/>
      <protection locked="0"/>
    </xf>
    <xf numFmtId="1" fontId="12" fillId="2" borderId="9" xfId="18" applyNumberFormat="1" applyFont="1" applyFill="1" applyBorder="1" applyAlignment="1" applyProtection="1">
      <alignment horizontal="center" vertical="center" wrapText="1"/>
    </xf>
    <xf numFmtId="1" fontId="12" fillId="2" borderId="10" xfId="18" applyNumberFormat="1" applyFont="1" applyFill="1" applyBorder="1" applyAlignment="1" applyProtection="1">
      <alignment horizontal="center" vertical="center" wrapText="1"/>
    </xf>
    <xf numFmtId="1" fontId="12" fillId="2" borderId="11" xfId="18" applyNumberFormat="1" applyFont="1" applyFill="1" applyBorder="1" applyAlignment="1" applyProtection="1">
      <alignment horizontal="center" vertical="center" wrapText="1"/>
    </xf>
    <xf numFmtId="1" fontId="12" fillId="2" borderId="8" xfId="18" applyNumberFormat="1" applyFont="1" applyFill="1" applyBorder="1" applyAlignment="1" applyProtection="1">
      <alignment horizontal="center" vertical="center" wrapText="1"/>
    </xf>
    <xf numFmtId="1" fontId="12" fillId="2" borderId="1" xfId="18" applyNumberFormat="1" applyFont="1" applyFill="1" applyBorder="1" applyAlignment="1" applyProtection="1">
      <alignment horizontal="center" vertical="center" wrapText="1"/>
    </xf>
    <xf numFmtId="1" fontId="12" fillId="2" borderId="12" xfId="18" applyNumberFormat="1" applyFont="1" applyFill="1" applyBorder="1" applyAlignment="1" applyProtection="1">
      <alignment horizontal="center" vertical="center" wrapText="1"/>
    </xf>
    <xf numFmtId="1" fontId="12" fillId="2" borderId="6" xfId="18" applyNumberFormat="1" applyFont="1" applyFill="1" applyBorder="1" applyAlignment="1" applyProtection="1">
      <alignment horizontal="center" vertical="center" wrapText="1"/>
    </xf>
  </cellXfs>
  <cellStyles count="21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2 4 2" xfId="20"/>
    <cellStyle name="Обычный 4" xfId="11"/>
    <cellStyle name="Обычный 5" xfId="3"/>
    <cellStyle name="Обычный 6" xfId="1"/>
    <cellStyle name="Обычный 6 2" xfId="10"/>
    <cellStyle name="Обычный 6 3" xfId="2"/>
    <cellStyle name="Обычный 9 2" xfId="19"/>
    <cellStyle name="Обычный_12 Зинкевич" xfId="5"/>
    <cellStyle name="Обычный_12.01.2015" xfId="17"/>
    <cellStyle name="Обычный_4 категории вмесмте СОЦ_УРАЗЛИВІ__ТАБО_4 категорії Квота!!!_2014 рік" xfId="8"/>
    <cellStyle name="Обычный_АктЗах_5%квот Оксана" xfId="15"/>
    <cellStyle name="Обычный_Інваліди_Лайт1111" xfId="14"/>
    <cellStyle name="Обычный_Молодь_сравн_04_14" xfId="18"/>
    <cellStyle name="Обычный_Перевірка_Молодь_до 18 років" xfId="9"/>
    <cellStyle name="Обычный_Табл. 3.15" xfId="13"/>
    <cellStyle name="Обычный_Укомплектування_11_201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905375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9;&#1088;&#1086;&#1082;&#1080;/&#1054;&#1090;&#1095;&#1077;&#1090;/2020/07/&#1047;&#1072;&#1090;&#1074;&#1077;&#1088;&#1076;&#1078;/&#1110;&#1085;&#1074;&#1072;&#1083;/&#1110;&#1085;&#1074;&#1072;&#1083;_status_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9;&#1088;&#1086;&#1082;&#1080;/&#1054;&#1090;&#1095;&#1077;&#1090;/2021/07/&#1047;&#1072;&#1090;&#1074;&#1077;&#1088;&#1076;&#1078;/&#1030;&#1085;&#1074;&#1072;&#1083;/&#1110;&#1085;&#1074;&#1072;&#1083;_status_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/Stat/1PN/2021/&#1087;&#1086;&#1089;&#1083;&#1091;&#1075;&#1080;%20&#1044;&#1062;&#1047;/&#1044;&#1086;&#1076;&#1072;&#1090;&#1086;&#1082;_2021_0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9;&#1088;&#1086;&#1082;&#1080;/&#1054;&#1090;&#1095;&#1077;&#1090;/2020/07/&#1047;&#1072;&#1090;&#1074;&#1077;&#1088;&#1076;&#1078;/&#1073;&#1077;&#1079;&#1088;&#1086;&#1073;_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9;&#1088;&#1086;&#1082;&#1080;/&#1054;&#1090;&#1095;&#1077;&#1090;/2021/07/&#1073;&#1077;&#1079;&#1088;&#1086;&#1073;_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/Stat/1PN/2021/&#1087;&#1086;&#1089;&#1083;&#1091;&#1075;&#1080;%20&#1044;&#1062;&#1047;/&#1044;&#1086;&#1076;&#1072;&#1090;&#1086;&#1082;_2021_0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9;&#1088;&#1086;&#1082;&#1080;/&#1054;&#1090;&#1095;&#1077;&#1090;/2021/07/&#1047;&#1072;&#1090;&#1074;&#1077;&#1088;&#1076;&#1078;/&#1073;&#1077;&#1079;&#1088;&#1086;&#1073;_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4;&#1062;&#1047;_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9;&#1088;&#1086;&#1082;&#1080;/&#1054;&#1090;&#1095;&#1077;&#1090;/2020/07/&#1047;&#1072;&#1090;&#1074;&#1077;&#1088;&#1076;&#1078;/&#1110;&#1085;&#1074;&#1072;&#1083;/oblik_inval_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9;&#1088;&#1086;&#1082;&#1080;/&#1054;&#1090;&#1095;&#1077;&#1090;/2021/07/&#1047;&#1072;&#1090;&#1074;&#1077;&#1088;&#1076;&#1078;/&#1030;&#1085;&#1074;&#1072;&#1083;/oblik_inval%20_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"/>
    </sheetNames>
    <sheetDataSet>
      <sheetData sheetId="0">
        <row r="7">
          <cell r="D7">
            <v>1141</v>
          </cell>
          <cell r="F7">
            <v>214</v>
          </cell>
          <cell r="J7">
            <v>83</v>
          </cell>
          <cell r="K7">
            <v>31</v>
          </cell>
          <cell r="L7">
            <v>59</v>
          </cell>
          <cell r="M7">
            <v>1044</v>
          </cell>
          <cell r="P7">
            <v>597</v>
          </cell>
          <cell r="T7">
            <v>530</v>
          </cell>
        </row>
        <row r="8">
          <cell r="F8">
            <v>22</v>
          </cell>
          <cell r="K8">
            <v>0</v>
          </cell>
          <cell r="L8">
            <v>0</v>
          </cell>
        </row>
        <row r="9">
          <cell r="F9">
            <v>11</v>
          </cell>
          <cell r="K9">
            <v>2</v>
          </cell>
          <cell r="L9">
            <v>0</v>
          </cell>
        </row>
        <row r="10">
          <cell r="F10">
            <v>1</v>
          </cell>
          <cell r="K10">
            <v>0</v>
          </cell>
          <cell r="L10">
            <v>0</v>
          </cell>
        </row>
        <row r="11">
          <cell r="F11">
            <v>5</v>
          </cell>
          <cell r="K11">
            <v>0</v>
          </cell>
          <cell r="L11">
            <v>2</v>
          </cell>
        </row>
        <row r="12">
          <cell r="F12">
            <v>15</v>
          </cell>
          <cell r="K12">
            <v>3</v>
          </cell>
          <cell r="L12">
            <v>5</v>
          </cell>
        </row>
        <row r="13">
          <cell r="F13">
            <v>25</v>
          </cell>
          <cell r="K13">
            <v>13</v>
          </cell>
          <cell r="L13">
            <v>3</v>
          </cell>
        </row>
        <row r="14">
          <cell r="F14">
            <v>3</v>
          </cell>
          <cell r="K14">
            <v>0</v>
          </cell>
          <cell r="L14">
            <v>0</v>
          </cell>
        </row>
        <row r="15">
          <cell r="F15">
            <v>1</v>
          </cell>
          <cell r="K15">
            <v>0</v>
          </cell>
          <cell r="L15">
            <v>0</v>
          </cell>
        </row>
        <row r="16">
          <cell r="F16">
            <v>16</v>
          </cell>
          <cell r="K16">
            <v>1</v>
          </cell>
          <cell r="L16">
            <v>4</v>
          </cell>
        </row>
        <row r="17">
          <cell r="F17">
            <v>5</v>
          </cell>
          <cell r="K17">
            <v>0</v>
          </cell>
          <cell r="L17">
            <v>1</v>
          </cell>
        </row>
        <row r="18">
          <cell r="F18">
            <v>4</v>
          </cell>
          <cell r="K18">
            <v>0</v>
          </cell>
          <cell r="L18">
            <v>0</v>
          </cell>
        </row>
        <row r="19">
          <cell r="F19">
            <v>5</v>
          </cell>
          <cell r="K19">
            <v>0</v>
          </cell>
          <cell r="L19">
            <v>0</v>
          </cell>
        </row>
        <row r="20">
          <cell r="F20">
            <v>5</v>
          </cell>
          <cell r="K20">
            <v>0</v>
          </cell>
          <cell r="L20">
            <v>3</v>
          </cell>
        </row>
        <row r="21">
          <cell r="F21">
            <v>12</v>
          </cell>
          <cell r="K21">
            <v>0</v>
          </cell>
          <cell r="L21">
            <v>8</v>
          </cell>
        </row>
        <row r="22">
          <cell r="F22">
            <v>6</v>
          </cell>
          <cell r="K22">
            <v>0</v>
          </cell>
          <cell r="L22">
            <v>0</v>
          </cell>
        </row>
        <row r="23">
          <cell r="F23">
            <v>17</v>
          </cell>
          <cell r="K23">
            <v>0</v>
          </cell>
          <cell r="L23">
            <v>22</v>
          </cell>
        </row>
        <row r="24">
          <cell r="F24">
            <v>22</v>
          </cell>
          <cell r="K24">
            <v>11</v>
          </cell>
          <cell r="L24">
            <v>4</v>
          </cell>
        </row>
        <row r="25">
          <cell r="F25">
            <v>2</v>
          </cell>
          <cell r="K25">
            <v>0</v>
          </cell>
          <cell r="L25">
            <v>0</v>
          </cell>
        </row>
        <row r="26">
          <cell r="F26">
            <v>7</v>
          </cell>
          <cell r="K26">
            <v>0</v>
          </cell>
          <cell r="L26">
            <v>3</v>
          </cell>
        </row>
        <row r="27">
          <cell r="F27">
            <v>1</v>
          </cell>
          <cell r="K27">
            <v>0</v>
          </cell>
          <cell r="L27">
            <v>0</v>
          </cell>
        </row>
        <row r="28">
          <cell r="F28">
            <v>2</v>
          </cell>
          <cell r="K28">
            <v>0</v>
          </cell>
          <cell r="L28">
            <v>0</v>
          </cell>
        </row>
        <row r="29">
          <cell r="F29">
            <v>3</v>
          </cell>
          <cell r="K29">
            <v>0</v>
          </cell>
          <cell r="L29">
            <v>2</v>
          </cell>
        </row>
        <row r="30">
          <cell r="F30">
            <v>0</v>
          </cell>
          <cell r="K30">
            <v>0</v>
          </cell>
          <cell r="L30">
            <v>0</v>
          </cell>
        </row>
        <row r="31">
          <cell r="F31">
            <v>12</v>
          </cell>
          <cell r="K31">
            <v>0</v>
          </cell>
          <cell r="L31">
            <v>0</v>
          </cell>
        </row>
        <row r="32">
          <cell r="F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K33">
            <v>0</v>
          </cell>
          <cell r="L33">
            <v>0</v>
          </cell>
        </row>
        <row r="34">
          <cell r="F34">
            <v>5</v>
          </cell>
          <cell r="K34">
            <v>0</v>
          </cell>
          <cell r="L34">
            <v>1</v>
          </cell>
        </row>
        <row r="35">
          <cell r="F35">
            <v>7</v>
          </cell>
          <cell r="K35">
            <v>1</v>
          </cell>
          <cell r="L35">
            <v>1</v>
          </cell>
        </row>
        <row r="36">
          <cell r="F36">
            <v>0</v>
          </cell>
          <cell r="K36">
            <v>0</v>
          </cell>
          <cell r="L36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"/>
    </sheetNames>
    <sheetDataSet>
      <sheetData sheetId="0">
        <row r="7">
          <cell r="D7">
            <v>1700</v>
          </cell>
          <cell r="F7">
            <v>278</v>
          </cell>
          <cell r="J7">
            <v>90</v>
          </cell>
          <cell r="K7">
            <v>30</v>
          </cell>
          <cell r="L7">
            <v>70</v>
          </cell>
          <cell r="M7">
            <v>1595</v>
          </cell>
          <cell r="P7">
            <v>683</v>
          </cell>
          <cell r="T7">
            <v>598</v>
          </cell>
        </row>
        <row r="8">
          <cell r="F8">
            <v>26</v>
          </cell>
          <cell r="K8">
            <v>7</v>
          </cell>
          <cell r="L8">
            <v>0</v>
          </cell>
        </row>
        <row r="9">
          <cell r="F9">
            <v>24</v>
          </cell>
          <cell r="K9">
            <v>1</v>
          </cell>
          <cell r="L9">
            <v>9</v>
          </cell>
        </row>
        <row r="10">
          <cell r="F10">
            <v>2</v>
          </cell>
          <cell r="K10">
            <v>0</v>
          </cell>
          <cell r="L10">
            <v>0</v>
          </cell>
        </row>
        <row r="11">
          <cell r="F11">
            <v>13</v>
          </cell>
          <cell r="K11">
            <v>0</v>
          </cell>
          <cell r="L11">
            <v>3</v>
          </cell>
        </row>
        <row r="12">
          <cell r="F12">
            <v>13</v>
          </cell>
          <cell r="K12">
            <v>0</v>
          </cell>
          <cell r="L12">
            <v>2</v>
          </cell>
        </row>
        <row r="13">
          <cell r="F13">
            <v>29</v>
          </cell>
          <cell r="K13">
            <v>7</v>
          </cell>
          <cell r="L13">
            <v>1</v>
          </cell>
        </row>
        <row r="14">
          <cell r="F14">
            <v>5</v>
          </cell>
          <cell r="K14">
            <v>1</v>
          </cell>
          <cell r="L14">
            <v>0</v>
          </cell>
        </row>
        <row r="15">
          <cell r="F15">
            <v>0</v>
          </cell>
          <cell r="K15">
            <v>0</v>
          </cell>
          <cell r="L15">
            <v>0</v>
          </cell>
        </row>
        <row r="16">
          <cell r="F16">
            <v>21</v>
          </cell>
          <cell r="K16">
            <v>0</v>
          </cell>
          <cell r="L16">
            <v>6</v>
          </cell>
        </row>
        <row r="17">
          <cell r="F17">
            <v>14</v>
          </cell>
          <cell r="K17">
            <v>0</v>
          </cell>
          <cell r="L17">
            <v>3</v>
          </cell>
        </row>
        <row r="18">
          <cell r="F18">
            <v>5</v>
          </cell>
          <cell r="K18">
            <v>0</v>
          </cell>
          <cell r="L18">
            <v>1</v>
          </cell>
        </row>
        <row r="19">
          <cell r="F19">
            <v>3</v>
          </cell>
          <cell r="K19">
            <v>3</v>
          </cell>
          <cell r="L19">
            <v>1</v>
          </cell>
        </row>
        <row r="20">
          <cell r="F20">
            <v>12</v>
          </cell>
          <cell r="K20">
            <v>0</v>
          </cell>
          <cell r="L20">
            <v>3</v>
          </cell>
        </row>
        <row r="21">
          <cell r="F21">
            <v>7</v>
          </cell>
          <cell r="K21">
            <v>0</v>
          </cell>
          <cell r="L21">
            <v>4</v>
          </cell>
        </row>
        <row r="22">
          <cell r="F22">
            <v>7</v>
          </cell>
          <cell r="K22">
            <v>0</v>
          </cell>
          <cell r="L22">
            <v>1</v>
          </cell>
        </row>
        <row r="23">
          <cell r="F23">
            <v>18</v>
          </cell>
          <cell r="K23">
            <v>0</v>
          </cell>
          <cell r="L23">
            <v>10</v>
          </cell>
        </row>
        <row r="24">
          <cell r="F24">
            <v>16</v>
          </cell>
          <cell r="K24">
            <v>11</v>
          </cell>
          <cell r="L24">
            <v>2</v>
          </cell>
        </row>
        <row r="25">
          <cell r="F25">
            <v>3</v>
          </cell>
          <cell r="K25">
            <v>0</v>
          </cell>
          <cell r="L25">
            <v>0</v>
          </cell>
        </row>
        <row r="26">
          <cell r="F26">
            <v>17</v>
          </cell>
          <cell r="K26">
            <v>0</v>
          </cell>
          <cell r="L26">
            <v>2</v>
          </cell>
        </row>
        <row r="27">
          <cell r="F27">
            <v>0</v>
          </cell>
          <cell r="K27">
            <v>0</v>
          </cell>
          <cell r="L27">
            <v>0</v>
          </cell>
        </row>
        <row r="28">
          <cell r="F28">
            <v>1</v>
          </cell>
          <cell r="K28">
            <v>0</v>
          </cell>
          <cell r="L28">
            <v>0</v>
          </cell>
        </row>
        <row r="29">
          <cell r="F29">
            <v>4</v>
          </cell>
          <cell r="K29">
            <v>0</v>
          </cell>
          <cell r="L29">
            <v>4</v>
          </cell>
        </row>
        <row r="30">
          <cell r="F30">
            <v>5</v>
          </cell>
          <cell r="K30">
            <v>0</v>
          </cell>
          <cell r="L30">
            <v>3</v>
          </cell>
        </row>
        <row r="31">
          <cell r="F31">
            <v>10</v>
          </cell>
          <cell r="K31">
            <v>0</v>
          </cell>
          <cell r="L31">
            <v>9</v>
          </cell>
        </row>
        <row r="32">
          <cell r="F32">
            <v>2</v>
          </cell>
          <cell r="K32">
            <v>0</v>
          </cell>
          <cell r="L32">
            <v>2</v>
          </cell>
        </row>
        <row r="33">
          <cell r="F33">
            <v>0</v>
          </cell>
          <cell r="K33">
            <v>0</v>
          </cell>
          <cell r="L33">
            <v>0</v>
          </cell>
        </row>
        <row r="34">
          <cell r="F34">
            <v>9</v>
          </cell>
          <cell r="K34">
            <v>0</v>
          </cell>
          <cell r="L34">
            <v>1</v>
          </cell>
        </row>
        <row r="35">
          <cell r="F35">
            <v>11</v>
          </cell>
          <cell r="K35">
            <v>0</v>
          </cell>
          <cell r="L35">
            <v>3</v>
          </cell>
        </row>
        <row r="36">
          <cell r="F36">
            <v>1</v>
          </cell>
          <cell r="K36">
            <v>0</v>
          </cell>
          <cell r="L3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Доататок 1"/>
      <sheetName val="навантаження"/>
    </sheetNames>
    <sheetDataSet>
      <sheetData sheetId="0">
        <row r="9">
          <cell r="B9">
            <v>85835</v>
          </cell>
          <cell r="C9">
            <v>92989</v>
          </cell>
          <cell r="F9">
            <v>35931</v>
          </cell>
          <cell r="G9">
            <v>36613</v>
          </cell>
          <cell r="AR9">
            <v>3326</v>
          </cell>
          <cell r="AS9">
            <v>2965</v>
          </cell>
          <cell r="DG9">
            <v>68525</v>
          </cell>
          <cell r="DH9">
            <v>45670</v>
          </cell>
          <cell r="DK9">
            <v>19316</v>
          </cell>
          <cell r="DL9">
            <v>11004</v>
          </cell>
          <cell r="DO9">
            <v>15665</v>
          </cell>
          <cell r="DP9">
            <v>8970</v>
          </cell>
        </row>
        <row r="10">
          <cell r="DL10">
            <v>1647</v>
          </cell>
          <cell r="DP10">
            <v>1302</v>
          </cell>
        </row>
        <row r="11">
          <cell r="DL11">
            <v>902</v>
          </cell>
          <cell r="DP11">
            <v>766</v>
          </cell>
        </row>
        <row r="12">
          <cell r="DL12">
            <v>154</v>
          </cell>
          <cell r="DP12">
            <v>129</v>
          </cell>
        </row>
        <row r="13">
          <cell r="DL13">
            <v>876</v>
          </cell>
          <cell r="DP13">
            <v>639</v>
          </cell>
        </row>
        <row r="14">
          <cell r="DL14">
            <v>553</v>
          </cell>
          <cell r="DP14">
            <v>494</v>
          </cell>
        </row>
        <row r="15">
          <cell r="DL15">
            <v>1072</v>
          </cell>
          <cell r="DP15">
            <v>790</v>
          </cell>
        </row>
        <row r="16">
          <cell r="DL16">
            <v>107</v>
          </cell>
          <cell r="DP16">
            <v>92</v>
          </cell>
        </row>
        <row r="17">
          <cell r="DL17">
            <v>217</v>
          </cell>
          <cell r="DP17">
            <v>186</v>
          </cell>
        </row>
        <row r="18">
          <cell r="DL18">
            <v>369</v>
          </cell>
          <cell r="DP18">
            <v>312</v>
          </cell>
        </row>
        <row r="19">
          <cell r="DL19">
            <v>292</v>
          </cell>
          <cell r="DP19">
            <v>258</v>
          </cell>
        </row>
        <row r="20">
          <cell r="DL20">
            <v>140</v>
          </cell>
          <cell r="DP20">
            <v>114</v>
          </cell>
        </row>
        <row r="21">
          <cell r="DL21">
            <v>213</v>
          </cell>
          <cell r="DP21">
            <v>184</v>
          </cell>
        </row>
        <row r="22">
          <cell r="DL22">
            <v>718</v>
          </cell>
          <cell r="DP22">
            <v>638</v>
          </cell>
        </row>
        <row r="23">
          <cell r="DL23">
            <v>194</v>
          </cell>
          <cell r="DP23">
            <v>188</v>
          </cell>
        </row>
        <row r="24">
          <cell r="DL24">
            <v>166</v>
          </cell>
          <cell r="DP24">
            <v>143</v>
          </cell>
        </row>
        <row r="25">
          <cell r="DL25">
            <v>397</v>
          </cell>
          <cell r="DP25">
            <v>371</v>
          </cell>
        </row>
        <row r="26">
          <cell r="DL26">
            <v>310</v>
          </cell>
          <cell r="DP26">
            <v>267</v>
          </cell>
        </row>
        <row r="27">
          <cell r="DL27">
            <v>168</v>
          </cell>
          <cell r="DP27">
            <v>136</v>
          </cell>
        </row>
        <row r="28">
          <cell r="DL28">
            <v>286</v>
          </cell>
          <cell r="DP28">
            <v>230</v>
          </cell>
        </row>
        <row r="29">
          <cell r="DL29">
            <v>232</v>
          </cell>
          <cell r="DP29">
            <v>170</v>
          </cell>
        </row>
        <row r="30">
          <cell r="DL30">
            <v>161</v>
          </cell>
          <cell r="DP30">
            <v>133</v>
          </cell>
        </row>
        <row r="31">
          <cell r="DL31">
            <v>175</v>
          </cell>
          <cell r="DP31">
            <v>151</v>
          </cell>
        </row>
        <row r="32">
          <cell r="DL32">
            <v>338</v>
          </cell>
          <cell r="DP32">
            <v>244</v>
          </cell>
        </row>
        <row r="33">
          <cell r="DL33">
            <v>390</v>
          </cell>
          <cell r="DP33">
            <v>284</v>
          </cell>
        </row>
        <row r="34">
          <cell r="DL34">
            <v>209</v>
          </cell>
          <cell r="DP34">
            <v>182</v>
          </cell>
        </row>
        <row r="35">
          <cell r="DL35">
            <v>255</v>
          </cell>
          <cell r="DP35">
            <v>240</v>
          </cell>
        </row>
        <row r="36">
          <cell r="DL36">
            <v>172</v>
          </cell>
          <cell r="DP36">
            <v>154</v>
          </cell>
        </row>
        <row r="37">
          <cell r="DL37">
            <v>214</v>
          </cell>
          <cell r="DP37">
            <v>118</v>
          </cell>
        </row>
        <row r="38">
          <cell r="DL38">
            <v>77</v>
          </cell>
          <cell r="DP38">
            <v>55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"/>
    </sheetNames>
    <sheetDataSet>
      <sheetData sheetId="0">
        <row r="7">
          <cell r="M7">
            <v>32184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"/>
    </sheetNames>
    <sheetDataSet>
      <sheetData sheetId="0">
        <row r="7">
          <cell r="M7">
            <v>33542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оататок 1"/>
      <sheetName val="навантаження"/>
    </sheetNames>
    <sheetDataSet>
      <sheetData sheetId="0">
        <row r="9">
          <cell r="B9">
            <v>82628</v>
          </cell>
          <cell r="DH9">
            <v>62274</v>
          </cell>
          <cell r="DO9">
            <v>16279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"/>
    </sheetNames>
    <sheetDataSet>
      <sheetData sheetId="0">
        <row r="7">
          <cell r="M7">
            <v>33542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A8" t="str">
            <v>Отримували послуги, осіб</v>
          </cell>
        </row>
        <row r="9">
          <cell r="A9" t="str">
            <v>Мали статус безробітного, осіб</v>
          </cell>
        </row>
        <row r="10">
          <cell r="A10" t="str">
            <v>Всього отримали роботу (у т.ч. до набуття статусу безробітного), осіб</v>
          </cell>
        </row>
        <row r="11">
          <cell r="A11" t="str">
            <v>Проходили професійне навчання, осіб</v>
          </cell>
        </row>
        <row r="12">
          <cell r="A12" t="str">
            <v>Брали участь у громадських та інших роботах тимчасового характеру, осіб</v>
          </cell>
        </row>
        <row r="13">
          <cell r="A13" t="str">
            <v>Кількість безробітних, охоплених профорієнтаційними послугами, осіб</v>
          </cell>
        </row>
        <row r="18">
          <cell r="A18" t="str">
            <v>Отримували послуги, осіб</v>
          </cell>
        </row>
        <row r="19">
          <cell r="A19" t="str">
            <v>Мали статус безробітного, осіб</v>
          </cell>
        </row>
        <row r="20">
          <cell r="A20" t="str">
            <v>Отримували допомогу по безробіттю, осіб</v>
          </cell>
        </row>
      </sheetData>
      <sheetData sheetId="17"/>
      <sheetData sheetId="18"/>
      <sheetData sheetId="19"/>
      <sheetData sheetId="20">
        <row r="20">
          <cell r="A20" t="str">
            <v>Отримували допомогу по безробіттю, осіб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"/>
    </sheetNames>
    <sheetDataSet>
      <sheetData sheetId="0">
        <row r="7">
          <cell r="D7">
            <v>34</v>
          </cell>
          <cell r="G7">
            <v>0</v>
          </cell>
          <cell r="N7">
            <v>1372</v>
          </cell>
          <cell r="O7">
            <v>813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1</v>
          </cell>
        </row>
        <row r="11">
          <cell r="D11">
            <v>0</v>
          </cell>
        </row>
        <row r="12">
          <cell r="D12">
            <v>3</v>
          </cell>
        </row>
        <row r="13">
          <cell r="D13">
            <v>10</v>
          </cell>
        </row>
        <row r="14">
          <cell r="D14">
            <v>1</v>
          </cell>
        </row>
        <row r="15">
          <cell r="D15">
            <v>1</v>
          </cell>
        </row>
        <row r="16">
          <cell r="D16">
            <v>1</v>
          </cell>
        </row>
        <row r="17">
          <cell r="D17">
            <v>2</v>
          </cell>
        </row>
        <row r="18">
          <cell r="D18">
            <v>0</v>
          </cell>
        </row>
        <row r="19">
          <cell r="D19">
            <v>2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2</v>
          </cell>
        </row>
        <row r="24">
          <cell r="D24">
            <v>5</v>
          </cell>
        </row>
        <row r="25">
          <cell r="D25">
            <v>1</v>
          </cell>
        </row>
        <row r="26">
          <cell r="D26">
            <v>1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3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1</v>
          </cell>
        </row>
        <row r="36">
          <cell r="D3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"/>
    </sheetNames>
    <sheetDataSet>
      <sheetData sheetId="0">
        <row r="7">
          <cell r="D7">
            <v>21</v>
          </cell>
          <cell r="N7">
            <v>1961</v>
          </cell>
          <cell r="O7">
            <v>849</v>
          </cell>
        </row>
        <row r="8">
          <cell r="D8">
            <v>1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2</v>
          </cell>
        </row>
        <row r="12">
          <cell r="D12">
            <v>0</v>
          </cell>
        </row>
        <row r="13">
          <cell r="D13">
            <v>8</v>
          </cell>
        </row>
        <row r="14">
          <cell r="D14">
            <v>1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1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2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1</v>
          </cell>
        </row>
        <row r="30">
          <cell r="D30">
            <v>0</v>
          </cell>
        </row>
        <row r="31">
          <cell r="D31">
            <v>4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1</v>
          </cell>
        </row>
        <row r="35">
          <cell r="D35">
            <v>0</v>
          </cell>
        </row>
        <row r="36">
          <cell r="D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K19"/>
  <sheetViews>
    <sheetView view="pageBreakPreview" zoomScale="80" zoomScaleNormal="70" zoomScaleSheetLayoutView="80" workbookViewId="0">
      <selection activeCell="B11" sqref="B11"/>
    </sheetView>
  </sheetViews>
  <sheetFormatPr defaultColWidth="8" defaultRowHeight="13.2"/>
  <cols>
    <col min="1" max="1" width="61.33203125" style="3" customWidth="1"/>
    <col min="2" max="3" width="24.44140625" style="17" customWidth="1"/>
    <col min="4" max="5" width="11.5546875" style="3" customWidth="1"/>
    <col min="6" max="16384" width="8" style="3"/>
  </cols>
  <sheetData>
    <row r="1" spans="1:11" ht="78" customHeight="1">
      <c r="A1" s="283" t="s">
        <v>88</v>
      </c>
      <c r="B1" s="283"/>
      <c r="C1" s="283"/>
      <c r="D1" s="283"/>
      <c r="E1" s="283"/>
    </row>
    <row r="2" spans="1:11" ht="17.25" customHeight="1">
      <c r="A2" s="283"/>
      <c r="B2" s="283"/>
      <c r="C2" s="283"/>
      <c r="D2" s="283"/>
      <c r="E2" s="283"/>
    </row>
    <row r="3" spans="1:11" s="4" customFormat="1" ht="23.25" customHeight="1">
      <c r="A3" s="288" t="s">
        <v>0</v>
      </c>
      <c r="B3" s="284" t="s">
        <v>115</v>
      </c>
      <c r="C3" s="284" t="s">
        <v>116</v>
      </c>
      <c r="D3" s="286" t="s">
        <v>2</v>
      </c>
      <c r="E3" s="287"/>
    </row>
    <row r="4" spans="1:11" s="4" customFormat="1" ht="27.75" customHeight="1">
      <c r="A4" s="289"/>
      <c r="B4" s="285"/>
      <c r="C4" s="285"/>
      <c r="D4" s="5" t="s">
        <v>3</v>
      </c>
      <c r="E4" s="6" t="s">
        <v>78</v>
      </c>
    </row>
    <row r="5" spans="1:11" s="9" customFormat="1" ht="15.75" customHeight="1">
      <c r="A5" s="7" t="s">
        <v>5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>
      <c r="A6" s="10" t="s">
        <v>43</v>
      </c>
      <c r="B6" s="196">
        <v>10946</v>
      </c>
      <c r="C6" s="196">
        <v>10705</v>
      </c>
      <c r="D6" s="11">
        <f>C6/B6*100</f>
        <v>97.798282477617391</v>
      </c>
      <c r="E6" s="197">
        <f>C6-B6</f>
        <v>-241</v>
      </c>
      <c r="K6" s="12"/>
    </row>
    <row r="7" spans="1:11" s="4" customFormat="1" ht="31.5" customHeight="1">
      <c r="A7" s="10" t="s">
        <v>46</v>
      </c>
      <c r="B7" s="196">
        <v>4490</v>
      </c>
      <c r="C7" s="196">
        <v>4855</v>
      </c>
      <c r="D7" s="11">
        <f t="shared" ref="D7:D11" si="0">C7/B7*100</f>
        <v>108.12917594654789</v>
      </c>
      <c r="E7" s="197">
        <f t="shared" ref="E7:E11" si="1">C7-B7</f>
        <v>365</v>
      </c>
      <c r="K7" s="12"/>
    </row>
    <row r="8" spans="1:11" s="4" customFormat="1" ht="45" customHeight="1">
      <c r="A8" s="13" t="s">
        <v>45</v>
      </c>
      <c r="B8" s="196">
        <v>1046</v>
      </c>
      <c r="C8" s="196">
        <v>855</v>
      </c>
      <c r="D8" s="11">
        <f t="shared" si="0"/>
        <v>81.73996175908222</v>
      </c>
      <c r="E8" s="197">
        <f t="shared" si="1"/>
        <v>-191</v>
      </c>
      <c r="K8" s="12"/>
    </row>
    <row r="9" spans="1:11" s="4" customFormat="1" ht="35.25" customHeight="1">
      <c r="A9" s="14" t="s">
        <v>82</v>
      </c>
      <c r="B9" s="196">
        <v>361</v>
      </c>
      <c r="C9" s="196">
        <v>272</v>
      </c>
      <c r="D9" s="11">
        <f t="shared" si="0"/>
        <v>75.34626038781164</v>
      </c>
      <c r="E9" s="197">
        <f t="shared" si="1"/>
        <v>-89</v>
      </c>
      <c r="K9" s="12"/>
    </row>
    <row r="10" spans="1:11" s="4" customFormat="1" ht="45.75" customHeight="1">
      <c r="A10" s="14" t="s">
        <v>36</v>
      </c>
      <c r="B10" s="196">
        <v>432</v>
      </c>
      <c r="C10" s="196">
        <v>282</v>
      </c>
      <c r="D10" s="11">
        <f t="shared" si="0"/>
        <v>65.277777777777786</v>
      </c>
      <c r="E10" s="197">
        <f t="shared" si="1"/>
        <v>-150</v>
      </c>
      <c r="K10" s="12"/>
    </row>
    <row r="11" spans="1:11" s="4" customFormat="1" ht="55.5" customHeight="1">
      <c r="A11" s="14" t="s">
        <v>44</v>
      </c>
      <c r="B11" s="196">
        <v>3998</v>
      </c>
      <c r="C11" s="196">
        <v>4467</v>
      </c>
      <c r="D11" s="11">
        <f t="shared" si="0"/>
        <v>111.73086543271636</v>
      </c>
      <c r="E11" s="197">
        <f t="shared" si="1"/>
        <v>469</v>
      </c>
      <c r="K11" s="12"/>
    </row>
    <row r="12" spans="1:11" s="4" customFormat="1" ht="12.75" customHeight="1">
      <c r="A12" s="290" t="s">
        <v>6</v>
      </c>
      <c r="B12" s="290"/>
      <c r="C12" s="290"/>
      <c r="D12" s="290"/>
      <c r="E12" s="290"/>
      <c r="K12" s="12"/>
    </row>
    <row r="13" spans="1:11" s="4" customFormat="1" ht="15" customHeight="1">
      <c r="A13" s="290"/>
      <c r="B13" s="290"/>
      <c r="C13" s="290"/>
      <c r="D13" s="290"/>
      <c r="E13" s="290"/>
      <c r="K13" s="12"/>
    </row>
    <row r="14" spans="1:11" s="4" customFormat="1" ht="24" customHeight="1">
      <c r="A14" s="288" t="s">
        <v>0</v>
      </c>
      <c r="B14" s="291" t="s">
        <v>117</v>
      </c>
      <c r="C14" s="291" t="s">
        <v>118</v>
      </c>
      <c r="D14" s="286" t="s">
        <v>2</v>
      </c>
      <c r="E14" s="287"/>
      <c r="K14" s="12"/>
    </row>
    <row r="15" spans="1:11" ht="35.25" customHeight="1">
      <c r="A15" s="289"/>
      <c r="B15" s="291"/>
      <c r="C15" s="291"/>
      <c r="D15" s="5" t="s">
        <v>3</v>
      </c>
      <c r="E15" s="6" t="s">
        <v>85</v>
      </c>
      <c r="K15" s="12"/>
    </row>
    <row r="16" spans="1:11" ht="24" customHeight="1">
      <c r="A16" s="10" t="s">
        <v>43</v>
      </c>
      <c r="B16" s="198">
        <v>8417</v>
      </c>
      <c r="C16" s="198">
        <v>5063</v>
      </c>
      <c r="D16" s="15">
        <f>C16/B16*100</f>
        <v>60.152073185220388</v>
      </c>
      <c r="E16" s="267">
        <f>C16-B16</f>
        <v>-3354</v>
      </c>
      <c r="K16" s="12"/>
    </row>
    <row r="17" spans="1:11" ht="25.5" customHeight="1">
      <c r="A17" s="1" t="s">
        <v>47</v>
      </c>
      <c r="B17" s="198">
        <v>2049</v>
      </c>
      <c r="C17" s="198">
        <v>1739</v>
      </c>
      <c r="D17" s="15">
        <f t="shared" ref="D17:D18" si="2">C17/B17*100</f>
        <v>84.870668618838465</v>
      </c>
      <c r="E17" s="267">
        <f t="shared" ref="E17:E18" si="3">C17-B17</f>
        <v>-310</v>
      </c>
      <c r="K17" s="12"/>
    </row>
    <row r="18" spans="1:11" ht="33.75" customHeight="1">
      <c r="A18" s="1" t="str">
        <f>'[7]21'!$A$20</f>
        <v>Отримували допомогу по безробіттю, осіб</v>
      </c>
      <c r="B18" s="198">
        <v>1754</v>
      </c>
      <c r="C18" s="198">
        <v>1491</v>
      </c>
      <c r="D18" s="15">
        <f t="shared" si="2"/>
        <v>85.005701254275948</v>
      </c>
      <c r="E18" s="267">
        <f t="shared" si="3"/>
        <v>-263</v>
      </c>
      <c r="K18" s="12"/>
    </row>
    <row r="19" spans="1:11">
      <c r="C19" s="18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C37"/>
  <sheetViews>
    <sheetView view="pageBreakPreview" topLeftCell="A2" zoomScale="83" zoomScaleNormal="85" zoomScaleSheetLayoutView="83" workbookViewId="0">
      <selection activeCell="N8" sqref="N8:O8"/>
    </sheetView>
  </sheetViews>
  <sheetFormatPr defaultRowHeight="15.6"/>
  <cols>
    <col min="1" max="1" width="26.88671875" style="94" customWidth="1"/>
    <col min="2" max="3" width="10.6640625" style="94" customWidth="1"/>
    <col min="4" max="4" width="9" style="94" customWidth="1"/>
    <col min="5" max="6" width="10.109375" style="83" customWidth="1"/>
    <col min="7" max="7" width="8.44140625" style="95" customWidth="1"/>
    <col min="8" max="9" width="10.6640625" style="83" customWidth="1"/>
    <col min="10" max="10" width="7.109375" style="95" customWidth="1"/>
    <col min="11" max="11" width="8.109375" style="83" customWidth="1"/>
    <col min="12" max="12" width="7.5546875" style="83" customWidth="1"/>
    <col min="13" max="13" width="7" style="95" customWidth="1"/>
    <col min="14" max="15" width="9.5546875" style="95" customWidth="1"/>
    <col min="16" max="16" width="6.33203125" style="95" customWidth="1"/>
    <col min="17" max="18" width="9.33203125" style="83" customWidth="1"/>
    <col min="19" max="19" width="6.44140625" style="95" customWidth="1"/>
    <col min="20" max="21" width="9.33203125" style="83" customWidth="1"/>
    <col min="22" max="22" width="6.44140625" style="95" customWidth="1"/>
    <col min="23" max="23" width="9.109375" style="83" customWidth="1"/>
    <col min="24" max="24" width="9.5546875" style="83" customWidth="1"/>
    <col min="25" max="25" width="6.44140625" style="95" customWidth="1"/>
    <col min="26" max="26" width="8.5546875" style="83" customWidth="1"/>
    <col min="27" max="27" width="9.5546875" style="91" customWidth="1"/>
    <col min="28" max="28" width="6.6640625" style="95" customWidth="1"/>
    <col min="29" max="31" width="9.109375" style="83"/>
    <col min="32" max="32" width="10.88671875" style="83" bestFit="1" customWidth="1"/>
    <col min="33" max="253" width="9.109375" style="83"/>
    <col min="254" max="254" width="18.6640625" style="83" customWidth="1"/>
    <col min="255" max="256" width="9.44140625" style="83" customWidth="1"/>
    <col min="257" max="257" width="7.6640625" style="83" customWidth="1"/>
    <col min="258" max="258" width="9.33203125" style="83" customWidth="1"/>
    <col min="259" max="259" width="9.88671875" style="83" customWidth="1"/>
    <col min="260" max="260" width="7.109375" style="83" customWidth="1"/>
    <col min="261" max="261" width="8.5546875" style="83" customWidth="1"/>
    <col min="262" max="262" width="8.88671875" style="83" customWidth="1"/>
    <col min="263" max="263" width="7.109375" style="83" customWidth="1"/>
    <col min="264" max="264" width="9" style="83" customWidth="1"/>
    <col min="265" max="265" width="8.6640625" style="83" customWidth="1"/>
    <col min="266" max="266" width="6.5546875" style="83" customWidth="1"/>
    <col min="267" max="267" width="8.109375" style="83" customWidth="1"/>
    <col min="268" max="268" width="7.5546875" style="83" customWidth="1"/>
    <col min="269" max="269" width="7" style="83" customWidth="1"/>
    <col min="270" max="271" width="8.6640625" style="83" customWidth="1"/>
    <col min="272" max="272" width="7.33203125" style="83" customWidth="1"/>
    <col min="273" max="273" width="8.109375" style="83" customWidth="1"/>
    <col min="274" max="274" width="8.6640625" style="83" customWidth="1"/>
    <col min="275" max="275" width="6.44140625" style="83" customWidth="1"/>
    <col min="276" max="277" width="9.33203125" style="83" customWidth="1"/>
    <col min="278" max="278" width="6.44140625" style="83" customWidth="1"/>
    <col min="279" max="280" width="9.5546875" style="83" customWidth="1"/>
    <col min="281" max="281" width="6.44140625" style="83" customWidth="1"/>
    <col min="282" max="283" width="9.5546875" style="83" customWidth="1"/>
    <col min="284" max="284" width="6.6640625" style="83" customWidth="1"/>
    <col min="285" max="287" width="9.109375" style="83"/>
    <col min="288" max="288" width="10.88671875" style="83" bestFit="1" customWidth="1"/>
    <col min="289" max="509" width="9.109375" style="83"/>
    <col min="510" max="510" width="18.6640625" style="83" customWidth="1"/>
    <col min="511" max="512" width="9.44140625" style="83" customWidth="1"/>
    <col min="513" max="513" width="7.6640625" style="83" customWidth="1"/>
    <col min="514" max="514" width="9.33203125" style="83" customWidth="1"/>
    <col min="515" max="515" width="9.88671875" style="83" customWidth="1"/>
    <col min="516" max="516" width="7.109375" style="83" customWidth="1"/>
    <col min="517" max="517" width="8.5546875" style="83" customWidth="1"/>
    <col min="518" max="518" width="8.88671875" style="83" customWidth="1"/>
    <col min="519" max="519" width="7.109375" style="83" customWidth="1"/>
    <col min="520" max="520" width="9" style="83" customWidth="1"/>
    <col min="521" max="521" width="8.6640625" style="83" customWidth="1"/>
    <col min="522" max="522" width="6.5546875" style="83" customWidth="1"/>
    <col min="523" max="523" width="8.109375" style="83" customWidth="1"/>
    <col min="524" max="524" width="7.5546875" style="83" customWidth="1"/>
    <col min="525" max="525" width="7" style="83" customWidth="1"/>
    <col min="526" max="527" width="8.6640625" style="83" customWidth="1"/>
    <col min="528" max="528" width="7.33203125" style="83" customWidth="1"/>
    <col min="529" max="529" width="8.109375" style="83" customWidth="1"/>
    <col min="530" max="530" width="8.6640625" style="83" customWidth="1"/>
    <col min="531" max="531" width="6.44140625" style="83" customWidth="1"/>
    <col min="532" max="533" width="9.33203125" style="83" customWidth="1"/>
    <col min="534" max="534" width="6.44140625" style="83" customWidth="1"/>
    <col min="535" max="536" width="9.5546875" style="83" customWidth="1"/>
    <col min="537" max="537" width="6.44140625" style="83" customWidth="1"/>
    <col min="538" max="539" width="9.5546875" style="83" customWidth="1"/>
    <col min="540" max="540" width="6.6640625" style="83" customWidth="1"/>
    <col min="541" max="543" width="9.109375" style="83"/>
    <col min="544" max="544" width="10.88671875" style="83" bestFit="1" customWidth="1"/>
    <col min="545" max="765" width="9.109375" style="83"/>
    <col min="766" max="766" width="18.6640625" style="83" customWidth="1"/>
    <col min="767" max="768" width="9.44140625" style="83" customWidth="1"/>
    <col min="769" max="769" width="7.6640625" style="83" customWidth="1"/>
    <col min="770" max="770" width="9.33203125" style="83" customWidth="1"/>
    <col min="771" max="771" width="9.88671875" style="83" customWidth="1"/>
    <col min="772" max="772" width="7.109375" style="83" customWidth="1"/>
    <col min="773" max="773" width="8.5546875" style="83" customWidth="1"/>
    <col min="774" max="774" width="8.88671875" style="83" customWidth="1"/>
    <col min="775" max="775" width="7.109375" style="83" customWidth="1"/>
    <col min="776" max="776" width="9" style="83" customWidth="1"/>
    <col min="777" max="777" width="8.6640625" style="83" customWidth="1"/>
    <col min="778" max="778" width="6.5546875" style="83" customWidth="1"/>
    <col min="779" max="779" width="8.109375" style="83" customWidth="1"/>
    <col min="780" max="780" width="7.5546875" style="83" customWidth="1"/>
    <col min="781" max="781" width="7" style="83" customWidth="1"/>
    <col min="782" max="783" width="8.6640625" style="83" customWidth="1"/>
    <col min="784" max="784" width="7.33203125" style="83" customWidth="1"/>
    <col min="785" max="785" width="8.109375" style="83" customWidth="1"/>
    <col min="786" max="786" width="8.6640625" style="83" customWidth="1"/>
    <col min="787" max="787" width="6.44140625" style="83" customWidth="1"/>
    <col min="788" max="789" width="9.33203125" style="83" customWidth="1"/>
    <col min="790" max="790" width="6.44140625" style="83" customWidth="1"/>
    <col min="791" max="792" width="9.5546875" style="83" customWidth="1"/>
    <col min="793" max="793" width="6.44140625" style="83" customWidth="1"/>
    <col min="794" max="795" width="9.5546875" style="83" customWidth="1"/>
    <col min="796" max="796" width="6.6640625" style="83" customWidth="1"/>
    <col min="797" max="799" width="9.109375" style="83"/>
    <col min="800" max="800" width="10.88671875" style="83" bestFit="1" customWidth="1"/>
    <col min="801" max="1021" width="9.109375" style="83"/>
    <col min="1022" max="1022" width="18.6640625" style="83" customWidth="1"/>
    <col min="1023" max="1024" width="9.44140625" style="83" customWidth="1"/>
    <col min="1025" max="1025" width="7.6640625" style="83" customWidth="1"/>
    <col min="1026" max="1026" width="9.33203125" style="83" customWidth="1"/>
    <col min="1027" max="1027" width="9.88671875" style="83" customWidth="1"/>
    <col min="1028" max="1028" width="7.109375" style="83" customWidth="1"/>
    <col min="1029" max="1029" width="8.5546875" style="83" customWidth="1"/>
    <col min="1030" max="1030" width="8.88671875" style="83" customWidth="1"/>
    <col min="1031" max="1031" width="7.109375" style="83" customWidth="1"/>
    <col min="1032" max="1032" width="9" style="83" customWidth="1"/>
    <col min="1033" max="1033" width="8.6640625" style="83" customWidth="1"/>
    <col min="1034" max="1034" width="6.5546875" style="83" customWidth="1"/>
    <col min="1035" max="1035" width="8.109375" style="83" customWidth="1"/>
    <col min="1036" max="1036" width="7.5546875" style="83" customWidth="1"/>
    <col min="1037" max="1037" width="7" style="83" customWidth="1"/>
    <col min="1038" max="1039" width="8.6640625" style="83" customWidth="1"/>
    <col min="1040" max="1040" width="7.33203125" style="83" customWidth="1"/>
    <col min="1041" max="1041" width="8.109375" style="83" customWidth="1"/>
    <col min="1042" max="1042" width="8.6640625" style="83" customWidth="1"/>
    <col min="1043" max="1043" width="6.44140625" style="83" customWidth="1"/>
    <col min="1044" max="1045" width="9.33203125" style="83" customWidth="1"/>
    <col min="1046" max="1046" width="6.44140625" style="83" customWidth="1"/>
    <col min="1047" max="1048" width="9.5546875" style="83" customWidth="1"/>
    <col min="1049" max="1049" width="6.44140625" style="83" customWidth="1"/>
    <col min="1050" max="1051" width="9.5546875" style="83" customWidth="1"/>
    <col min="1052" max="1052" width="6.6640625" style="83" customWidth="1"/>
    <col min="1053" max="1055" width="9.109375" style="83"/>
    <col min="1056" max="1056" width="10.88671875" style="83" bestFit="1" customWidth="1"/>
    <col min="1057" max="1277" width="9.109375" style="83"/>
    <col min="1278" max="1278" width="18.6640625" style="83" customWidth="1"/>
    <col min="1279" max="1280" width="9.44140625" style="83" customWidth="1"/>
    <col min="1281" max="1281" width="7.6640625" style="83" customWidth="1"/>
    <col min="1282" max="1282" width="9.33203125" style="83" customWidth="1"/>
    <col min="1283" max="1283" width="9.88671875" style="83" customWidth="1"/>
    <col min="1284" max="1284" width="7.109375" style="83" customWidth="1"/>
    <col min="1285" max="1285" width="8.5546875" style="83" customWidth="1"/>
    <col min="1286" max="1286" width="8.88671875" style="83" customWidth="1"/>
    <col min="1287" max="1287" width="7.109375" style="83" customWidth="1"/>
    <col min="1288" max="1288" width="9" style="83" customWidth="1"/>
    <col min="1289" max="1289" width="8.6640625" style="83" customWidth="1"/>
    <col min="1290" max="1290" width="6.5546875" style="83" customWidth="1"/>
    <col min="1291" max="1291" width="8.109375" style="83" customWidth="1"/>
    <col min="1292" max="1292" width="7.5546875" style="83" customWidth="1"/>
    <col min="1293" max="1293" width="7" style="83" customWidth="1"/>
    <col min="1294" max="1295" width="8.6640625" style="83" customWidth="1"/>
    <col min="1296" max="1296" width="7.33203125" style="83" customWidth="1"/>
    <col min="1297" max="1297" width="8.109375" style="83" customWidth="1"/>
    <col min="1298" max="1298" width="8.6640625" style="83" customWidth="1"/>
    <col min="1299" max="1299" width="6.44140625" style="83" customWidth="1"/>
    <col min="1300" max="1301" width="9.33203125" style="83" customWidth="1"/>
    <col min="1302" max="1302" width="6.44140625" style="83" customWidth="1"/>
    <col min="1303" max="1304" width="9.5546875" style="83" customWidth="1"/>
    <col min="1305" max="1305" width="6.44140625" style="83" customWidth="1"/>
    <col min="1306" max="1307" width="9.5546875" style="83" customWidth="1"/>
    <col min="1308" max="1308" width="6.6640625" style="83" customWidth="1"/>
    <col min="1309" max="1311" width="9.109375" style="83"/>
    <col min="1312" max="1312" width="10.88671875" style="83" bestFit="1" customWidth="1"/>
    <col min="1313" max="1533" width="9.109375" style="83"/>
    <col min="1534" max="1534" width="18.6640625" style="83" customWidth="1"/>
    <col min="1535" max="1536" width="9.44140625" style="83" customWidth="1"/>
    <col min="1537" max="1537" width="7.6640625" style="83" customWidth="1"/>
    <col min="1538" max="1538" width="9.33203125" style="83" customWidth="1"/>
    <col min="1539" max="1539" width="9.88671875" style="83" customWidth="1"/>
    <col min="1540" max="1540" width="7.109375" style="83" customWidth="1"/>
    <col min="1541" max="1541" width="8.5546875" style="83" customWidth="1"/>
    <col min="1542" max="1542" width="8.88671875" style="83" customWidth="1"/>
    <col min="1543" max="1543" width="7.109375" style="83" customWidth="1"/>
    <col min="1544" max="1544" width="9" style="83" customWidth="1"/>
    <col min="1545" max="1545" width="8.6640625" style="83" customWidth="1"/>
    <col min="1546" max="1546" width="6.5546875" style="83" customWidth="1"/>
    <col min="1547" max="1547" width="8.109375" style="83" customWidth="1"/>
    <col min="1548" max="1548" width="7.5546875" style="83" customWidth="1"/>
    <col min="1549" max="1549" width="7" style="83" customWidth="1"/>
    <col min="1550" max="1551" width="8.6640625" style="83" customWidth="1"/>
    <col min="1552" max="1552" width="7.33203125" style="83" customWidth="1"/>
    <col min="1553" max="1553" width="8.109375" style="83" customWidth="1"/>
    <col min="1554" max="1554" width="8.6640625" style="83" customWidth="1"/>
    <col min="1555" max="1555" width="6.44140625" style="83" customWidth="1"/>
    <col min="1556" max="1557" width="9.33203125" style="83" customWidth="1"/>
    <col min="1558" max="1558" width="6.44140625" style="83" customWidth="1"/>
    <col min="1559" max="1560" width="9.5546875" style="83" customWidth="1"/>
    <col min="1561" max="1561" width="6.44140625" style="83" customWidth="1"/>
    <col min="1562" max="1563" width="9.5546875" style="83" customWidth="1"/>
    <col min="1564" max="1564" width="6.6640625" style="83" customWidth="1"/>
    <col min="1565" max="1567" width="9.109375" style="83"/>
    <col min="1568" max="1568" width="10.88671875" style="83" bestFit="1" customWidth="1"/>
    <col min="1569" max="1789" width="9.109375" style="83"/>
    <col min="1790" max="1790" width="18.6640625" style="83" customWidth="1"/>
    <col min="1791" max="1792" width="9.44140625" style="83" customWidth="1"/>
    <col min="1793" max="1793" width="7.6640625" style="83" customWidth="1"/>
    <col min="1794" max="1794" width="9.33203125" style="83" customWidth="1"/>
    <col min="1795" max="1795" width="9.88671875" style="83" customWidth="1"/>
    <col min="1796" max="1796" width="7.109375" style="83" customWidth="1"/>
    <col min="1797" max="1797" width="8.5546875" style="83" customWidth="1"/>
    <col min="1798" max="1798" width="8.88671875" style="83" customWidth="1"/>
    <col min="1799" max="1799" width="7.109375" style="83" customWidth="1"/>
    <col min="1800" max="1800" width="9" style="83" customWidth="1"/>
    <col min="1801" max="1801" width="8.6640625" style="83" customWidth="1"/>
    <col min="1802" max="1802" width="6.5546875" style="83" customWidth="1"/>
    <col min="1803" max="1803" width="8.109375" style="83" customWidth="1"/>
    <col min="1804" max="1804" width="7.5546875" style="83" customWidth="1"/>
    <col min="1805" max="1805" width="7" style="83" customWidth="1"/>
    <col min="1806" max="1807" width="8.6640625" style="83" customWidth="1"/>
    <col min="1808" max="1808" width="7.33203125" style="83" customWidth="1"/>
    <col min="1809" max="1809" width="8.109375" style="83" customWidth="1"/>
    <col min="1810" max="1810" width="8.6640625" style="83" customWidth="1"/>
    <col min="1811" max="1811" width="6.44140625" style="83" customWidth="1"/>
    <col min="1812" max="1813" width="9.33203125" style="83" customWidth="1"/>
    <col min="1814" max="1814" width="6.44140625" style="83" customWidth="1"/>
    <col min="1815" max="1816" width="9.5546875" style="83" customWidth="1"/>
    <col min="1817" max="1817" width="6.44140625" style="83" customWidth="1"/>
    <col min="1818" max="1819" width="9.5546875" style="83" customWidth="1"/>
    <col min="1820" max="1820" width="6.6640625" style="83" customWidth="1"/>
    <col min="1821" max="1823" width="9.109375" style="83"/>
    <col min="1824" max="1824" width="10.88671875" style="83" bestFit="1" customWidth="1"/>
    <col min="1825" max="2045" width="9.109375" style="83"/>
    <col min="2046" max="2046" width="18.6640625" style="83" customWidth="1"/>
    <col min="2047" max="2048" width="9.44140625" style="83" customWidth="1"/>
    <col min="2049" max="2049" width="7.6640625" style="83" customWidth="1"/>
    <col min="2050" max="2050" width="9.33203125" style="83" customWidth="1"/>
    <col min="2051" max="2051" width="9.88671875" style="83" customWidth="1"/>
    <col min="2052" max="2052" width="7.109375" style="83" customWidth="1"/>
    <col min="2053" max="2053" width="8.5546875" style="83" customWidth="1"/>
    <col min="2054" max="2054" width="8.88671875" style="83" customWidth="1"/>
    <col min="2055" max="2055" width="7.109375" style="83" customWidth="1"/>
    <col min="2056" max="2056" width="9" style="83" customWidth="1"/>
    <col min="2057" max="2057" width="8.6640625" style="83" customWidth="1"/>
    <col min="2058" max="2058" width="6.5546875" style="83" customWidth="1"/>
    <col min="2059" max="2059" width="8.109375" style="83" customWidth="1"/>
    <col min="2060" max="2060" width="7.5546875" style="83" customWidth="1"/>
    <col min="2061" max="2061" width="7" style="83" customWidth="1"/>
    <col min="2062" max="2063" width="8.6640625" style="83" customWidth="1"/>
    <col min="2064" max="2064" width="7.33203125" style="83" customWidth="1"/>
    <col min="2065" max="2065" width="8.109375" style="83" customWidth="1"/>
    <col min="2066" max="2066" width="8.6640625" style="83" customWidth="1"/>
    <col min="2067" max="2067" width="6.44140625" style="83" customWidth="1"/>
    <col min="2068" max="2069" width="9.33203125" style="83" customWidth="1"/>
    <col min="2070" max="2070" width="6.44140625" style="83" customWidth="1"/>
    <col min="2071" max="2072" width="9.5546875" style="83" customWidth="1"/>
    <col min="2073" max="2073" width="6.44140625" style="83" customWidth="1"/>
    <col min="2074" max="2075" width="9.5546875" style="83" customWidth="1"/>
    <col min="2076" max="2076" width="6.6640625" style="83" customWidth="1"/>
    <col min="2077" max="2079" width="9.109375" style="83"/>
    <col min="2080" max="2080" width="10.88671875" style="83" bestFit="1" customWidth="1"/>
    <col min="2081" max="2301" width="9.109375" style="83"/>
    <col min="2302" max="2302" width="18.6640625" style="83" customWidth="1"/>
    <col min="2303" max="2304" width="9.44140625" style="83" customWidth="1"/>
    <col min="2305" max="2305" width="7.6640625" style="83" customWidth="1"/>
    <col min="2306" max="2306" width="9.33203125" style="83" customWidth="1"/>
    <col min="2307" max="2307" width="9.88671875" style="83" customWidth="1"/>
    <col min="2308" max="2308" width="7.109375" style="83" customWidth="1"/>
    <col min="2309" max="2309" width="8.5546875" style="83" customWidth="1"/>
    <col min="2310" max="2310" width="8.88671875" style="83" customWidth="1"/>
    <col min="2311" max="2311" width="7.109375" style="83" customWidth="1"/>
    <col min="2312" max="2312" width="9" style="83" customWidth="1"/>
    <col min="2313" max="2313" width="8.6640625" style="83" customWidth="1"/>
    <col min="2314" max="2314" width="6.5546875" style="83" customWidth="1"/>
    <col min="2315" max="2315" width="8.109375" style="83" customWidth="1"/>
    <col min="2316" max="2316" width="7.5546875" style="83" customWidth="1"/>
    <col min="2317" max="2317" width="7" style="83" customWidth="1"/>
    <col min="2318" max="2319" width="8.6640625" style="83" customWidth="1"/>
    <col min="2320" max="2320" width="7.33203125" style="83" customWidth="1"/>
    <col min="2321" max="2321" width="8.109375" style="83" customWidth="1"/>
    <col min="2322" max="2322" width="8.6640625" style="83" customWidth="1"/>
    <col min="2323" max="2323" width="6.44140625" style="83" customWidth="1"/>
    <col min="2324" max="2325" width="9.33203125" style="83" customWidth="1"/>
    <col min="2326" max="2326" width="6.44140625" style="83" customWidth="1"/>
    <col min="2327" max="2328" width="9.5546875" style="83" customWidth="1"/>
    <col min="2329" max="2329" width="6.44140625" style="83" customWidth="1"/>
    <col min="2330" max="2331" width="9.5546875" style="83" customWidth="1"/>
    <col min="2332" max="2332" width="6.6640625" style="83" customWidth="1"/>
    <col min="2333" max="2335" width="9.109375" style="83"/>
    <col min="2336" max="2336" width="10.88671875" style="83" bestFit="1" customWidth="1"/>
    <col min="2337" max="2557" width="9.109375" style="83"/>
    <col min="2558" max="2558" width="18.6640625" style="83" customWidth="1"/>
    <col min="2559" max="2560" width="9.44140625" style="83" customWidth="1"/>
    <col min="2561" max="2561" width="7.6640625" style="83" customWidth="1"/>
    <col min="2562" max="2562" width="9.33203125" style="83" customWidth="1"/>
    <col min="2563" max="2563" width="9.88671875" style="83" customWidth="1"/>
    <col min="2564" max="2564" width="7.109375" style="83" customWidth="1"/>
    <col min="2565" max="2565" width="8.5546875" style="83" customWidth="1"/>
    <col min="2566" max="2566" width="8.88671875" style="83" customWidth="1"/>
    <col min="2567" max="2567" width="7.109375" style="83" customWidth="1"/>
    <col min="2568" max="2568" width="9" style="83" customWidth="1"/>
    <col min="2569" max="2569" width="8.6640625" style="83" customWidth="1"/>
    <col min="2570" max="2570" width="6.5546875" style="83" customWidth="1"/>
    <col min="2571" max="2571" width="8.109375" style="83" customWidth="1"/>
    <col min="2572" max="2572" width="7.5546875" style="83" customWidth="1"/>
    <col min="2573" max="2573" width="7" style="83" customWidth="1"/>
    <col min="2574" max="2575" width="8.6640625" style="83" customWidth="1"/>
    <col min="2576" max="2576" width="7.33203125" style="83" customWidth="1"/>
    <col min="2577" max="2577" width="8.109375" style="83" customWidth="1"/>
    <col min="2578" max="2578" width="8.6640625" style="83" customWidth="1"/>
    <col min="2579" max="2579" width="6.44140625" style="83" customWidth="1"/>
    <col min="2580" max="2581" width="9.33203125" style="83" customWidth="1"/>
    <col min="2582" max="2582" width="6.44140625" style="83" customWidth="1"/>
    <col min="2583" max="2584" width="9.5546875" style="83" customWidth="1"/>
    <col min="2585" max="2585" width="6.44140625" style="83" customWidth="1"/>
    <col min="2586" max="2587" width="9.5546875" style="83" customWidth="1"/>
    <col min="2588" max="2588" width="6.6640625" style="83" customWidth="1"/>
    <col min="2589" max="2591" width="9.109375" style="83"/>
    <col min="2592" max="2592" width="10.88671875" style="83" bestFit="1" customWidth="1"/>
    <col min="2593" max="2813" width="9.109375" style="83"/>
    <col min="2814" max="2814" width="18.6640625" style="83" customWidth="1"/>
    <col min="2815" max="2816" width="9.44140625" style="83" customWidth="1"/>
    <col min="2817" max="2817" width="7.6640625" style="83" customWidth="1"/>
    <col min="2818" max="2818" width="9.33203125" style="83" customWidth="1"/>
    <col min="2819" max="2819" width="9.88671875" style="83" customWidth="1"/>
    <col min="2820" max="2820" width="7.109375" style="83" customWidth="1"/>
    <col min="2821" max="2821" width="8.5546875" style="83" customWidth="1"/>
    <col min="2822" max="2822" width="8.88671875" style="83" customWidth="1"/>
    <col min="2823" max="2823" width="7.109375" style="83" customWidth="1"/>
    <col min="2824" max="2824" width="9" style="83" customWidth="1"/>
    <col min="2825" max="2825" width="8.6640625" style="83" customWidth="1"/>
    <col min="2826" max="2826" width="6.5546875" style="83" customWidth="1"/>
    <col min="2827" max="2827" width="8.109375" style="83" customWidth="1"/>
    <col min="2828" max="2828" width="7.5546875" style="83" customWidth="1"/>
    <col min="2829" max="2829" width="7" style="83" customWidth="1"/>
    <col min="2830" max="2831" width="8.6640625" style="83" customWidth="1"/>
    <col min="2832" max="2832" width="7.33203125" style="83" customWidth="1"/>
    <col min="2833" max="2833" width="8.109375" style="83" customWidth="1"/>
    <col min="2834" max="2834" width="8.6640625" style="83" customWidth="1"/>
    <col min="2835" max="2835" width="6.44140625" style="83" customWidth="1"/>
    <col min="2836" max="2837" width="9.33203125" style="83" customWidth="1"/>
    <col min="2838" max="2838" width="6.44140625" style="83" customWidth="1"/>
    <col min="2839" max="2840" width="9.5546875" style="83" customWidth="1"/>
    <col min="2841" max="2841" width="6.44140625" style="83" customWidth="1"/>
    <col min="2842" max="2843" width="9.5546875" style="83" customWidth="1"/>
    <col min="2844" max="2844" width="6.6640625" style="83" customWidth="1"/>
    <col min="2845" max="2847" width="9.109375" style="83"/>
    <col min="2848" max="2848" width="10.88671875" style="83" bestFit="1" customWidth="1"/>
    <col min="2849" max="3069" width="9.109375" style="83"/>
    <col min="3070" max="3070" width="18.6640625" style="83" customWidth="1"/>
    <col min="3071" max="3072" width="9.44140625" style="83" customWidth="1"/>
    <col min="3073" max="3073" width="7.6640625" style="83" customWidth="1"/>
    <col min="3074" max="3074" width="9.33203125" style="83" customWidth="1"/>
    <col min="3075" max="3075" width="9.88671875" style="83" customWidth="1"/>
    <col min="3076" max="3076" width="7.109375" style="83" customWidth="1"/>
    <col min="3077" max="3077" width="8.5546875" style="83" customWidth="1"/>
    <col min="3078" max="3078" width="8.88671875" style="83" customWidth="1"/>
    <col min="3079" max="3079" width="7.109375" style="83" customWidth="1"/>
    <col min="3080" max="3080" width="9" style="83" customWidth="1"/>
    <col min="3081" max="3081" width="8.6640625" style="83" customWidth="1"/>
    <col min="3082" max="3082" width="6.5546875" style="83" customWidth="1"/>
    <col min="3083" max="3083" width="8.109375" style="83" customWidth="1"/>
    <col min="3084" max="3084" width="7.5546875" style="83" customWidth="1"/>
    <col min="3085" max="3085" width="7" style="83" customWidth="1"/>
    <col min="3086" max="3087" width="8.6640625" style="83" customWidth="1"/>
    <col min="3088" max="3088" width="7.33203125" style="83" customWidth="1"/>
    <col min="3089" max="3089" width="8.109375" style="83" customWidth="1"/>
    <col min="3090" max="3090" width="8.6640625" style="83" customWidth="1"/>
    <col min="3091" max="3091" width="6.44140625" style="83" customWidth="1"/>
    <col min="3092" max="3093" width="9.33203125" style="83" customWidth="1"/>
    <col min="3094" max="3094" width="6.44140625" style="83" customWidth="1"/>
    <col min="3095" max="3096" width="9.5546875" style="83" customWidth="1"/>
    <col min="3097" max="3097" width="6.44140625" style="83" customWidth="1"/>
    <col min="3098" max="3099" width="9.5546875" style="83" customWidth="1"/>
    <col min="3100" max="3100" width="6.6640625" style="83" customWidth="1"/>
    <col min="3101" max="3103" width="9.109375" style="83"/>
    <col min="3104" max="3104" width="10.88671875" style="83" bestFit="1" customWidth="1"/>
    <col min="3105" max="3325" width="9.109375" style="83"/>
    <col min="3326" max="3326" width="18.6640625" style="83" customWidth="1"/>
    <col min="3327" max="3328" width="9.44140625" style="83" customWidth="1"/>
    <col min="3329" max="3329" width="7.6640625" style="83" customWidth="1"/>
    <col min="3330" max="3330" width="9.33203125" style="83" customWidth="1"/>
    <col min="3331" max="3331" width="9.88671875" style="83" customWidth="1"/>
    <col min="3332" max="3332" width="7.109375" style="83" customWidth="1"/>
    <col min="3333" max="3333" width="8.5546875" style="83" customWidth="1"/>
    <col min="3334" max="3334" width="8.88671875" style="83" customWidth="1"/>
    <col min="3335" max="3335" width="7.109375" style="83" customWidth="1"/>
    <col min="3336" max="3336" width="9" style="83" customWidth="1"/>
    <col min="3337" max="3337" width="8.6640625" style="83" customWidth="1"/>
    <col min="3338" max="3338" width="6.5546875" style="83" customWidth="1"/>
    <col min="3339" max="3339" width="8.109375" style="83" customWidth="1"/>
    <col min="3340" max="3340" width="7.5546875" style="83" customWidth="1"/>
    <col min="3341" max="3341" width="7" style="83" customWidth="1"/>
    <col min="3342" max="3343" width="8.6640625" style="83" customWidth="1"/>
    <col min="3344" max="3344" width="7.33203125" style="83" customWidth="1"/>
    <col min="3345" max="3345" width="8.109375" style="83" customWidth="1"/>
    <col min="3346" max="3346" width="8.6640625" style="83" customWidth="1"/>
    <col min="3347" max="3347" width="6.44140625" style="83" customWidth="1"/>
    <col min="3348" max="3349" width="9.33203125" style="83" customWidth="1"/>
    <col min="3350" max="3350" width="6.44140625" style="83" customWidth="1"/>
    <col min="3351" max="3352" width="9.5546875" style="83" customWidth="1"/>
    <col min="3353" max="3353" width="6.44140625" style="83" customWidth="1"/>
    <col min="3354" max="3355" width="9.5546875" style="83" customWidth="1"/>
    <col min="3356" max="3356" width="6.6640625" style="83" customWidth="1"/>
    <col min="3357" max="3359" width="9.109375" style="83"/>
    <col min="3360" max="3360" width="10.88671875" style="83" bestFit="1" customWidth="1"/>
    <col min="3361" max="3581" width="9.109375" style="83"/>
    <col min="3582" max="3582" width="18.6640625" style="83" customWidth="1"/>
    <col min="3583" max="3584" width="9.44140625" style="83" customWidth="1"/>
    <col min="3585" max="3585" width="7.6640625" style="83" customWidth="1"/>
    <col min="3586" max="3586" width="9.33203125" style="83" customWidth="1"/>
    <col min="3587" max="3587" width="9.88671875" style="83" customWidth="1"/>
    <col min="3588" max="3588" width="7.109375" style="83" customWidth="1"/>
    <col min="3589" max="3589" width="8.5546875" style="83" customWidth="1"/>
    <col min="3590" max="3590" width="8.88671875" style="83" customWidth="1"/>
    <col min="3591" max="3591" width="7.109375" style="83" customWidth="1"/>
    <col min="3592" max="3592" width="9" style="83" customWidth="1"/>
    <col min="3593" max="3593" width="8.6640625" style="83" customWidth="1"/>
    <col min="3594" max="3594" width="6.5546875" style="83" customWidth="1"/>
    <col min="3595" max="3595" width="8.109375" style="83" customWidth="1"/>
    <col min="3596" max="3596" width="7.5546875" style="83" customWidth="1"/>
    <col min="3597" max="3597" width="7" style="83" customWidth="1"/>
    <col min="3598" max="3599" width="8.6640625" style="83" customWidth="1"/>
    <col min="3600" max="3600" width="7.33203125" style="83" customWidth="1"/>
    <col min="3601" max="3601" width="8.109375" style="83" customWidth="1"/>
    <col min="3602" max="3602" width="8.6640625" style="83" customWidth="1"/>
    <col min="3603" max="3603" width="6.44140625" style="83" customWidth="1"/>
    <col min="3604" max="3605" width="9.33203125" style="83" customWidth="1"/>
    <col min="3606" max="3606" width="6.44140625" style="83" customWidth="1"/>
    <col min="3607" max="3608" width="9.5546875" style="83" customWidth="1"/>
    <col min="3609" max="3609" width="6.44140625" style="83" customWidth="1"/>
    <col min="3610" max="3611" width="9.5546875" style="83" customWidth="1"/>
    <col min="3612" max="3612" width="6.6640625" style="83" customWidth="1"/>
    <col min="3613" max="3615" width="9.109375" style="83"/>
    <col min="3616" max="3616" width="10.88671875" style="83" bestFit="1" customWidth="1"/>
    <col min="3617" max="3837" width="9.109375" style="83"/>
    <col min="3838" max="3838" width="18.6640625" style="83" customWidth="1"/>
    <col min="3839" max="3840" width="9.44140625" style="83" customWidth="1"/>
    <col min="3841" max="3841" width="7.6640625" style="83" customWidth="1"/>
    <col min="3842" max="3842" width="9.33203125" style="83" customWidth="1"/>
    <col min="3843" max="3843" width="9.88671875" style="83" customWidth="1"/>
    <col min="3844" max="3844" width="7.109375" style="83" customWidth="1"/>
    <col min="3845" max="3845" width="8.5546875" style="83" customWidth="1"/>
    <col min="3846" max="3846" width="8.88671875" style="83" customWidth="1"/>
    <col min="3847" max="3847" width="7.109375" style="83" customWidth="1"/>
    <col min="3848" max="3848" width="9" style="83" customWidth="1"/>
    <col min="3849" max="3849" width="8.6640625" style="83" customWidth="1"/>
    <col min="3850" max="3850" width="6.5546875" style="83" customWidth="1"/>
    <col min="3851" max="3851" width="8.109375" style="83" customWidth="1"/>
    <col min="3852" max="3852" width="7.5546875" style="83" customWidth="1"/>
    <col min="3853" max="3853" width="7" style="83" customWidth="1"/>
    <col min="3854" max="3855" width="8.6640625" style="83" customWidth="1"/>
    <col min="3856" max="3856" width="7.33203125" style="83" customWidth="1"/>
    <col min="3857" max="3857" width="8.109375" style="83" customWidth="1"/>
    <col min="3858" max="3858" width="8.6640625" style="83" customWidth="1"/>
    <col min="3859" max="3859" width="6.44140625" style="83" customWidth="1"/>
    <col min="3860" max="3861" width="9.33203125" style="83" customWidth="1"/>
    <col min="3862" max="3862" width="6.44140625" style="83" customWidth="1"/>
    <col min="3863" max="3864" width="9.5546875" style="83" customWidth="1"/>
    <col min="3865" max="3865" width="6.44140625" style="83" customWidth="1"/>
    <col min="3866" max="3867" width="9.5546875" style="83" customWidth="1"/>
    <col min="3868" max="3868" width="6.6640625" style="83" customWidth="1"/>
    <col min="3869" max="3871" width="9.109375" style="83"/>
    <col min="3872" max="3872" width="10.88671875" style="83" bestFit="1" customWidth="1"/>
    <col min="3873" max="4093" width="9.109375" style="83"/>
    <col min="4094" max="4094" width="18.6640625" style="83" customWidth="1"/>
    <col min="4095" max="4096" width="9.44140625" style="83" customWidth="1"/>
    <col min="4097" max="4097" width="7.6640625" style="83" customWidth="1"/>
    <col min="4098" max="4098" width="9.33203125" style="83" customWidth="1"/>
    <col min="4099" max="4099" width="9.88671875" style="83" customWidth="1"/>
    <col min="4100" max="4100" width="7.109375" style="83" customWidth="1"/>
    <col min="4101" max="4101" width="8.5546875" style="83" customWidth="1"/>
    <col min="4102" max="4102" width="8.88671875" style="83" customWidth="1"/>
    <col min="4103" max="4103" width="7.109375" style="83" customWidth="1"/>
    <col min="4104" max="4104" width="9" style="83" customWidth="1"/>
    <col min="4105" max="4105" width="8.6640625" style="83" customWidth="1"/>
    <col min="4106" max="4106" width="6.5546875" style="83" customWidth="1"/>
    <col min="4107" max="4107" width="8.109375" style="83" customWidth="1"/>
    <col min="4108" max="4108" width="7.5546875" style="83" customWidth="1"/>
    <col min="4109" max="4109" width="7" style="83" customWidth="1"/>
    <col min="4110" max="4111" width="8.6640625" style="83" customWidth="1"/>
    <col min="4112" max="4112" width="7.33203125" style="83" customWidth="1"/>
    <col min="4113" max="4113" width="8.109375" style="83" customWidth="1"/>
    <col min="4114" max="4114" width="8.6640625" style="83" customWidth="1"/>
    <col min="4115" max="4115" width="6.44140625" style="83" customWidth="1"/>
    <col min="4116" max="4117" width="9.33203125" style="83" customWidth="1"/>
    <col min="4118" max="4118" width="6.44140625" style="83" customWidth="1"/>
    <col min="4119" max="4120" width="9.5546875" style="83" customWidth="1"/>
    <col min="4121" max="4121" width="6.44140625" style="83" customWidth="1"/>
    <col min="4122" max="4123" width="9.5546875" style="83" customWidth="1"/>
    <col min="4124" max="4124" width="6.6640625" style="83" customWidth="1"/>
    <col min="4125" max="4127" width="9.109375" style="83"/>
    <col min="4128" max="4128" width="10.88671875" style="83" bestFit="1" customWidth="1"/>
    <col min="4129" max="4349" width="9.109375" style="83"/>
    <col min="4350" max="4350" width="18.6640625" style="83" customWidth="1"/>
    <col min="4351" max="4352" width="9.44140625" style="83" customWidth="1"/>
    <col min="4353" max="4353" width="7.6640625" style="83" customWidth="1"/>
    <col min="4354" max="4354" width="9.33203125" style="83" customWidth="1"/>
    <col min="4355" max="4355" width="9.88671875" style="83" customWidth="1"/>
    <col min="4356" max="4356" width="7.109375" style="83" customWidth="1"/>
    <col min="4357" max="4357" width="8.5546875" style="83" customWidth="1"/>
    <col min="4358" max="4358" width="8.88671875" style="83" customWidth="1"/>
    <col min="4359" max="4359" width="7.109375" style="83" customWidth="1"/>
    <col min="4360" max="4360" width="9" style="83" customWidth="1"/>
    <col min="4361" max="4361" width="8.6640625" style="83" customWidth="1"/>
    <col min="4362" max="4362" width="6.5546875" style="83" customWidth="1"/>
    <col min="4363" max="4363" width="8.109375" style="83" customWidth="1"/>
    <col min="4364" max="4364" width="7.5546875" style="83" customWidth="1"/>
    <col min="4365" max="4365" width="7" style="83" customWidth="1"/>
    <col min="4366" max="4367" width="8.6640625" style="83" customWidth="1"/>
    <col min="4368" max="4368" width="7.33203125" style="83" customWidth="1"/>
    <col min="4369" max="4369" width="8.109375" style="83" customWidth="1"/>
    <col min="4370" max="4370" width="8.6640625" style="83" customWidth="1"/>
    <col min="4371" max="4371" width="6.44140625" style="83" customWidth="1"/>
    <col min="4372" max="4373" width="9.33203125" style="83" customWidth="1"/>
    <col min="4374" max="4374" width="6.44140625" style="83" customWidth="1"/>
    <col min="4375" max="4376" width="9.5546875" style="83" customWidth="1"/>
    <col min="4377" max="4377" width="6.44140625" style="83" customWidth="1"/>
    <col min="4378" max="4379" width="9.5546875" style="83" customWidth="1"/>
    <col min="4380" max="4380" width="6.6640625" style="83" customWidth="1"/>
    <col min="4381" max="4383" width="9.109375" style="83"/>
    <col min="4384" max="4384" width="10.88671875" style="83" bestFit="1" customWidth="1"/>
    <col min="4385" max="4605" width="9.109375" style="83"/>
    <col min="4606" max="4606" width="18.6640625" style="83" customWidth="1"/>
    <col min="4607" max="4608" width="9.44140625" style="83" customWidth="1"/>
    <col min="4609" max="4609" width="7.6640625" style="83" customWidth="1"/>
    <col min="4610" max="4610" width="9.33203125" style="83" customWidth="1"/>
    <col min="4611" max="4611" width="9.88671875" style="83" customWidth="1"/>
    <col min="4612" max="4612" width="7.109375" style="83" customWidth="1"/>
    <col min="4613" max="4613" width="8.5546875" style="83" customWidth="1"/>
    <col min="4614" max="4614" width="8.88671875" style="83" customWidth="1"/>
    <col min="4615" max="4615" width="7.109375" style="83" customWidth="1"/>
    <col min="4616" max="4616" width="9" style="83" customWidth="1"/>
    <col min="4617" max="4617" width="8.6640625" style="83" customWidth="1"/>
    <col min="4618" max="4618" width="6.5546875" style="83" customWidth="1"/>
    <col min="4619" max="4619" width="8.109375" style="83" customWidth="1"/>
    <col min="4620" max="4620" width="7.5546875" style="83" customWidth="1"/>
    <col min="4621" max="4621" width="7" style="83" customWidth="1"/>
    <col min="4622" max="4623" width="8.6640625" style="83" customWidth="1"/>
    <col min="4624" max="4624" width="7.33203125" style="83" customWidth="1"/>
    <col min="4625" max="4625" width="8.109375" style="83" customWidth="1"/>
    <col min="4626" max="4626" width="8.6640625" style="83" customWidth="1"/>
    <col min="4627" max="4627" width="6.44140625" style="83" customWidth="1"/>
    <col min="4628" max="4629" width="9.33203125" style="83" customWidth="1"/>
    <col min="4630" max="4630" width="6.44140625" style="83" customWidth="1"/>
    <col min="4631" max="4632" width="9.5546875" style="83" customWidth="1"/>
    <col min="4633" max="4633" width="6.44140625" style="83" customWidth="1"/>
    <col min="4634" max="4635" width="9.5546875" style="83" customWidth="1"/>
    <col min="4636" max="4636" width="6.6640625" style="83" customWidth="1"/>
    <col min="4637" max="4639" width="9.109375" style="83"/>
    <col min="4640" max="4640" width="10.88671875" style="83" bestFit="1" customWidth="1"/>
    <col min="4641" max="4861" width="9.109375" style="83"/>
    <col min="4862" max="4862" width="18.6640625" style="83" customWidth="1"/>
    <col min="4863" max="4864" width="9.44140625" style="83" customWidth="1"/>
    <col min="4865" max="4865" width="7.6640625" style="83" customWidth="1"/>
    <col min="4866" max="4866" width="9.33203125" style="83" customWidth="1"/>
    <col min="4867" max="4867" width="9.88671875" style="83" customWidth="1"/>
    <col min="4868" max="4868" width="7.109375" style="83" customWidth="1"/>
    <col min="4869" max="4869" width="8.5546875" style="83" customWidth="1"/>
    <col min="4870" max="4870" width="8.88671875" style="83" customWidth="1"/>
    <col min="4871" max="4871" width="7.109375" style="83" customWidth="1"/>
    <col min="4872" max="4872" width="9" style="83" customWidth="1"/>
    <col min="4873" max="4873" width="8.6640625" style="83" customWidth="1"/>
    <col min="4874" max="4874" width="6.5546875" style="83" customWidth="1"/>
    <col min="4875" max="4875" width="8.109375" style="83" customWidth="1"/>
    <col min="4876" max="4876" width="7.5546875" style="83" customWidth="1"/>
    <col min="4877" max="4877" width="7" style="83" customWidth="1"/>
    <col min="4878" max="4879" width="8.6640625" style="83" customWidth="1"/>
    <col min="4880" max="4880" width="7.33203125" style="83" customWidth="1"/>
    <col min="4881" max="4881" width="8.109375" style="83" customWidth="1"/>
    <col min="4882" max="4882" width="8.6640625" style="83" customWidth="1"/>
    <col min="4883" max="4883" width="6.44140625" style="83" customWidth="1"/>
    <col min="4884" max="4885" width="9.33203125" style="83" customWidth="1"/>
    <col min="4886" max="4886" width="6.44140625" style="83" customWidth="1"/>
    <col min="4887" max="4888" width="9.5546875" style="83" customWidth="1"/>
    <col min="4889" max="4889" width="6.44140625" style="83" customWidth="1"/>
    <col min="4890" max="4891" width="9.5546875" style="83" customWidth="1"/>
    <col min="4892" max="4892" width="6.6640625" style="83" customWidth="1"/>
    <col min="4893" max="4895" width="9.109375" style="83"/>
    <col min="4896" max="4896" width="10.88671875" style="83" bestFit="1" customWidth="1"/>
    <col min="4897" max="5117" width="9.109375" style="83"/>
    <col min="5118" max="5118" width="18.6640625" style="83" customWidth="1"/>
    <col min="5119" max="5120" width="9.44140625" style="83" customWidth="1"/>
    <col min="5121" max="5121" width="7.6640625" style="83" customWidth="1"/>
    <col min="5122" max="5122" width="9.33203125" style="83" customWidth="1"/>
    <col min="5123" max="5123" width="9.88671875" style="83" customWidth="1"/>
    <col min="5124" max="5124" width="7.109375" style="83" customWidth="1"/>
    <col min="5125" max="5125" width="8.5546875" style="83" customWidth="1"/>
    <col min="5126" max="5126" width="8.88671875" style="83" customWidth="1"/>
    <col min="5127" max="5127" width="7.109375" style="83" customWidth="1"/>
    <col min="5128" max="5128" width="9" style="83" customWidth="1"/>
    <col min="5129" max="5129" width="8.6640625" style="83" customWidth="1"/>
    <col min="5130" max="5130" width="6.5546875" style="83" customWidth="1"/>
    <col min="5131" max="5131" width="8.109375" style="83" customWidth="1"/>
    <col min="5132" max="5132" width="7.5546875" style="83" customWidth="1"/>
    <col min="5133" max="5133" width="7" style="83" customWidth="1"/>
    <col min="5134" max="5135" width="8.6640625" style="83" customWidth="1"/>
    <col min="5136" max="5136" width="7.33203125" style="83" customWidth="1"/>
    <col min="5137" max="5137" width="8.109375" style="83" customWidth="1"/>
    <col min="5138" max="5138" width="8.6640625" style="83" customWidth="1"/>
    <col min="5139" max="5139" width="6.44140625" style="83" customWidth="1"/>
    <col min="5140" max="5141" width="9.33203125" style="83" customWidth="1"/>
    <col min="5142" max="5142" width="6.44140625" style="83" customWidth="1"/>
    <col min="5143" max="5144" width="9.5546875" style="83" customWidth="1"/>
    <col min="5145" max="5145" width="6.44140625" style="83" customWidth="1"/>
    <col min="5146" max="5147" width="9.5546875" style="83" customWidth="1"/>
    <col min="5148" max="5148" width="6.6640625" style="83" customWidth="1"/>
    <col min="5149" max="5151" width="9.109375" style="83"/>
    <col min="5152" max="5152" width="10.88671875" style="83" bestFit="1" customWidth="1"/>
    <col min="5153" max="5373" width="9.109375" style="83"/>
    <col min="5374" max="5374" width="18.6640625" style="83" customWidth="1"/>
    <col min="5375" max="5376" width="9.44140625" style="83" customWidth="1"/>
    <col min="5377" max="5377" width="7.6640625" style="83" customWidth="1"/>
    <col min="5378" max="5378" width="9.33203125" style="83" customWidth="1"/>
    <col min="5379" max="5379" width="9.88671875" style="83" customWidth="1"/>
    <col min="5380" max="5380" width="7.109375" style="83" customWidth="1"/>
    <col min="5381" max="5381" width="8.5546875" style="83" customWidth="1"/>
    <col min="5382" max="5382" width="8.88671875" style="83" customWidth="1"/>
    <col min="5383" max="5383" width="7.109375" style="83" customWidth="1"/>
    <col min="5384" max="5384" width="9" style="83" customWidth="1"/>
    <col min="5385" max="5385" width="8.6640625" style="83" customWidth="1"/>
    <col min="5386" max="5386" width="6.5546875" style="83" customWidth="1"/>
    <col min="5387" max="5387" width="8.109375" style="83" customWidth="1"/>
    <col min="5388" max="5388" width="7.5546875" style="83" customWidth="1"/>
    <col min="5389" max="5389" width="7" style="83" customWidth="1"/>
    <col min="5390" max="5391" width="8.6640625" style="83" customWidth="1"/>
    <col min="5392" max="5392" width="7.33203125" style="83" customWidth="1"/>
    <col min="5393" max="5393" width="8.109375" style="83" customWidth="1"/>
    <col min="5394" max="5394" width="8.6640625" style="83" customWidth="1"/>
    <col min="5395" max="5395" width="6.44140625" style="83" customWidth="1"/>
    <col min="5396" max="5397" width="9.33203125" style="83" customWidth="1"/>
    <col min="5398" max="5398" width="6.44140625" style="83" customWidth="1"/>
    <col min="5399" max="5400" width="9.5546875" style="83" customWidth="1"/>
    <col min="5401" max="5401" width="6.44140625" style="83" customWidth="1"/>
    <col min="5402" max="5403" width="9.5546875" style="83" customWidth="1"/>
    <col min="5404" max="5404" width="6.6640625" style="83" customWidth="1"/>
    <col min="5405" max="5407" width="9.109375" style="83"/>
    <col min="5408" max="5408" width="10.88671875" style="83" bestFit="1" customWidth="1"/>
    <col min="5409" max="5629" width="9.109375" style="83"/>
    <col min="5630" max="5630" width="18.6640625" style="83" customWidth="1"/>
    <col min="5631" max="5632" width="9.44140625" style="83" customWidth="1"/>
    <col min="5633" max="5633" width="7.6640625" style="83" customWidth="1"/>
    <col min="5634" max="5634" width="9.33203125" style="83" customWidth="1"/>
    <col min="5635" max="5635" width="9.88671875" style="83" customWidth="1"/>
    <col min="5636" max="5636" width="7.109375" style="83" customWidth="1"/>
    <col min="5637" max="5637" width="8.5546875" style="83" customWidth="1"/>
    <col min="5638" max="5638" width="8.88671875" style="83" customWidth="1"/>
    <col min="5639" max="5639" width="7.109375" style="83" customWidth="1"/>
    <col min="5640" max="5640" width="9" style="83" customWidth="1"/>
    <col min="5641" max="5641" width="8.6640625" style="83" customWidth="1"/>
    <col min="5642" max="5642" width="6.5546875" style="83" customWidth="1"/>
    <col min="5643" max="5643" width="8.109375" style="83" customWidth="1"/>
    <col min="5644" max="5644" width="7.5546875" style="83" customWidth="1"/>
    <col min="5645" max="5645" width="7" style="83" customWidth="1"/>
    <col min="5646" max="5647" width="8.6640625" style="83" customWidth="1"/>
    <col min="5648" max="5648" width="7.33203125" style="83" customWidth="1"/>
    <col min="5649" max="5649" width="8.109375" style="83" customWidth="1"/>
    <col min="5650" max="5650" width="8.6640625" style="83" customWidth="1"/>
    <col min="5651" max="5651" width="6.44140625" style="83" customWidth="1"/>
    <col min="5652" max="5653" width="9.33203125" style="83" customWidth="1"/>
    <col min="5654" max="5654" width="6.44140625" style="83" customWidth="1"/>
    <col min="5655" max="5656" width="9.5546875" style="83" customWidth="1"/>
    <col min="5657" max="5657" width="6.44140625" style="83" customWidth="1"/>
    <col min="5658" max="5659" width="9.5546875" style="83" customWidth="1"/>
    <col min="5660" max="5660" width="6.6640625" style="83" customWidth="1"/>
    <col min="5661" max="5663" width="9.109375" style="83"/>
    <col min="5664" max="5664" width="10.88671875" style="83" bestFit="1" customWidth="1"/>
    <col min="5665" max="5885" width="9.109375" style="83"/>
    <col min="5886" max="5886" width="18.6640625" style="83" customWidth="1"/>
    <col min="5887" max="5888" width="9.44140625" style="83" customWidth="1"/>
    <col min="5889" max="5889" width="7.6640625" style="83" customWidth="1"/>
    <col min="5890" max="5890" width="9.33203125" style="83" customWidth="1"/>
    <col min="5891" max="5891" width="9.88671875" style="83" customWidth="1"/>
    <col min="5892" max="5892" width="7.109375" style="83" customWidth="1"/>
    <col min="5893" max="5893" width="8.5546875" style="83" customWidth="1"/>
    <col min="5894" max="5894" width="8.88671875" style="83" customWidth="1"/>
    <col min="5895" max="5895" width="7.109375" style="83" customWidth="1"/>
    <col min="5896" max="5896" width="9" style="83" customWidth="1"/>
    <col min="5897" max="5897" width="8.6640625" style="83" customWidth="1"/>
    <col min="5898" max="5898" width="6.5546875" style="83" customWidth="1"/>
    <col min="5899" max="5899" width="8.109375" style="83" customWidth="1"/>
    <col min="5900" max="5900" width="7.5546875" style="83" customWidth="1"/>
    <col min="5901" max="5901" width="7" style="83" customWidth="1"/>
    <col min="5902" max="5903" width="8.6640625" style="83" customWidth="1"/>
    <col min="5904" max="5904" width="7.33203125" style="83" customWidth="1"/>
    <col min="5905" max="5905" width="8.109375" style="83" customWidth="1"/>
    <col min="5906" max="5906" width="8.6640625" style="83" customWidth="1"/>
    <col min="5907" max="5907" width="6.44140625" style="83" customWidth="1"/>
    <col min="5908" max="5909" width="9.33203125" style="83" customWidth="1"/>
    <col min="5910" max="5910" width="6.44140625" style="83" customWidth="1"/>
    <col min="5911" max="5912" width="9.5546875" style="83" customWidth="1"/>
    <col min="5913" max="5913" width="6.44140625" style="83" customWidth="1"/>
    <col min="5914" max="5915" width="9.5546875" style="83" customWidth="1"/>
    <col min="5916" max="5916" width="6.6640625" style="83" customWidth="1"/>
    <col min="5917" max="5919" width="9.109375" style="83"/>
    <col min="5920" max="5920" width="10.88671875" style="83" bestFit="1" customWidth="1"/>
    <col min="5921" max="6141" width="9.109375" style="83"/>
    <col min="6142" max="6142" width="18.6640625" style="83" customWidth="1"/>
    <col min="6143" max="6144" width="9.44140625" style="83" customWidth="1"/>
    <col min="6145" max="6145" width="7.6640625" style="83" customWidth="1"/>
    <col min="6146" max="6146" width="9.33203125" style="83" customWidth="1"/>
    <col min="6147" max="6147" width="9.88671875" style="83" customWidth="1"/>
    <col min="6148" max="6148" width="7.109375" style="83" customWidth="1"/>
    <col min="6149" max="6149" width="8.5546875" style="83" customWidth="1"/>
    <col min="6150" max="6150" width="8.88671875" style="83" customWidth="1"/>
    <col min="6151" max="6151" width="7.109375" style="83" customWidth="1"/>
    <col min="6152" max="6152" width="9" style="83" customWidth="1"/>
    <col min="6153" max="6153" width="8.6640625" style="83" customWidth="1"/>
    <col min="6154" max="6154" width="6.5546875" style="83" customWidth="1"/>
    <col min="6155" max="6155" width="8.109375" style="83" customWidth="1"/>
    <col min="6156" max="6156" width="7.5546875" style="83" customWidth="1"/>
    <col min="6157" max="6157" width="7" style="83" customWidth="1"/>
    <col min="6158" max="6159" width="8.6640625" style="83" customWidth="1"/>
    <col min="6160" max="6160" width="7.33203125" style="83" customWidth="1"/>
    <col min="6161" max="6161" width="8.109375" style="83" customWidth="1"/>
    <col min="6162" max="6162" width="8.6640625" style="83" customWidth="1"/>
    <col min="6163" max="6163" width="6.44140625" style="83" customWidth="1"/>
    <col min="6164" max="6165" width="9.33203125" style="83" customWidth="1"/>
    <col min="6166" max="6166" width="6.44140625" style="83" customWidth="1"/>
    <col min="6167" max="6168" width="9.5546875" style="83" customWidth="1"/>
    <col min="6169" max="6169" width="6.44140625" style="83" customWidth="1"/>
    <col min="6170" max="6171" width="9.5546875" style="83" customWidth="1"/>
    <col min="6172" max="6172" width="6.6640625" style="83" customWidth="1"/>
    <col min="6173" max="6175" width="9.109375" style="83"/>
    <col min="6176" max="6176" width="10.88671875" style="83" bestFit="1" customWidth="1"/>
    <col min="6177" max="6397" width="9.109375" style="83"/>
    <col min="6398" max="6398" width="18.6640625" style="83" customWidth="1"/>
    <col min="6399" max="6400" width="9.44140625" style="83" customWidth="1"/>
    <col min="6401" max="6401" width="7.6640625" style="83" customWidth="1"/>
    <col min="6402" max="6402" width="9.33203125" style="83" customWidth="1"/>
    <col min="6403" max="6403" width="9.88671875" style="83" customWidth="1"/>
    <col min="6404" max="6404" width="7.109375" style="83" customWidth="1"/>
    <col min="6405" max="6405" width="8.5546875" style="83" customWidth="1"/>
    <col min="6406" max="6406" width="8.88671875" style="83" customWidth="1"/>
    <col min="6407" max="6407" width="7.109375" style="83" customWidth="1"/>
    <col min="6408" max="6408" width="9" style="83" customWidth="1"/>
    <col min="6409" max="6409" width="8.6640625" style="83" customWidth="1"/>
    <col min="6410" max="6410" width="6.5546875" style="83" customWidth="1"/>
    <col min="6411" max="6411" width="8.109375" style="83" customWidth="1"/>
    <col min="6412" max="6412" width="7.5546875" style="83" customWidth="1"/>
    <col min="6413" max="6413" width="7" style="83" customWidth="1"/>
    <col min="6414" max="6415" width="8.6640625" style="83" customWidth="1"/>
    <col min="6416" max="6416" width="7.33203125" style="83" customWidth="1"/>
    <col min="6417" max="6417" width="8.109375" style="83" customWidth="1"/>
    <col min="6418" max="6418" width="8.6640625" style="83" customWidth="1"/>
    <col min="6419" max="6419" width="6.44140625" style="83" customWidth="1"/>
    <col min="6420" max="6421" width="9.33203125" style="83" customWidth="1"/>
    <col min="6422" max="6422" width="6.44140625" style="83" customWidth="1"/>
    <col min="6423" max="6424" width="9.5546875" style="83" customWidth="1"/>
    <col min="6425" max="6425" width="6.44140625" style="83" customWidth="1"/>
    <col min="6426" max="6427" width="9.5546875" style="83" customWidth="1"/>
    <col min="6428" max="6428" width="6.6640625" style="83" customWidth="1"/>
    <col min="6429" max="6431" width="9.109375" style="83"/>
    <col min="6432" max="6432" width="10.88671875" style="83" bestFit="1" customWidth="1"/>
    <col min="6433" max="6653" width="9.109375" style="83"/>
    <col min="6654" max="6654" width="18.6640625" style="83" customWidth="1"/>
    <col min="6655" max="6656" width="9.44140625" style="83" customWidth="1"/>
    <col min="6657" max="6657" width="7.6640625" style="83" customWidth="1"/>
    <col min="6658" max="6658" width="9.33203125" style="83" customWidth="1"/>
    <col min="6659" max="6659" width="9.88671875" style="83" customWidth="1"/>
    <col min="6660" max="6660" width="7.109375" style="83" customWidth="1"/>
    <col min="6661" max="6661" width="8.5546875" style="83" customWidth="1"/>
    <col min="6662" max="6662" width="8.88671875" style="83" customWidth="1"/>
    <col min="6663" max="6663" width="7.109375" style="83" customWidth="1"/>
    <col min="6664" max="6664" width="9" style="83" customWidth="1"/>
    <col min="6665" max="6665" width="8.6640625" style="83" customWidth="1"/>
    <col min="6666" max="6666" width="6.5546875" style="83" customWidth="1"/>
    <col min="6667" max="6667" width="8.109375" style="83" customWidth="1"/>
    <col min="6668" max="6668" width="7.5546875" style="83" customWidth="1"/>
    <col min="6669" max="6669" width="7" style="83" customWidth="1"/>
    <col min="6670" max="6671" width="8.6640625" style="83" customWidth="1"/>
    <col min="6672" max="6672" width="7.33203125" style="83" customWidth="1"/>
    <col min="6673" max="6673" width="8.109375" style="83" customWidth="1"/>
    <col min="6674" max="6674" width="8.6640625" style="83" customWidth="1"/>
    <col min="6675" max="6675" width="6.44140625" style="83" customWidth="1"/>
    <col min="6676" max="6677" width="9.33203125" style="83" customWidth="1"/>
    <col min="6678" max="6678" width="6.44140625" style="83" customWidth="1"/>
    <col min="6679" max="6680" width="9.5546875" style="83" customWidth="1"/>
    <col min="6681" max="6681" width="6.44140625" style="83" customWidth="1"/>
    <col min="6682" max="6683" width="9.5546875" style="83" customWidth="1"/>
    <col min="6684" max="6684" width="6.6640625" style="83" customWidth="1"/>
    <col min="6685" max="6687" width="9.109375" style="83"/>
    <col min="6688" max="6688" width="10.88671875" style="83" bestFit="1" customWidth="1"/>
    <col min="6689" max="6909" width="9.109375" style="83"/>
    <col min="6910" max="6910" width="18.6640625" style="83" customWidth="1"/>
    <col min="6911" max="6912" width="9.44140625" style="83" customWidth="1"/>
    <col min="6913" max="6913" width="7.6640625" style="83" customWidth="1"/>
    <col min="6914" max="6914" width="9.33203125" style="83" customWidth="1"/>
    <col min="6915" max="6915" width="9.88671875" style="83" customWidth="1"/>
    <col min="6916" max="6916" width="7.109375" style="83" customWidth="1"/>
    <col min="6917" max="6917" width="8.5546875" style="83" customWidth="1"/>
    <col min="6918" max="6918" width="8.88671875" style="83" customWidth="1"/>
    <col min="6919" max="6919" width="7.109375" style="83" customWidth="1"/>
    <col min="6920" max="6920" width="9" style="83" customWidth="1"/>
    <col min="6921" max="6921" width="8.6640625" style="83" customWidth="1"/>
    <col min="6922" max="6922" width="6.5546875" style="83" customWidth="1"/>
    <col min="6923" max="6923" width="8.109375" style="83" customWidth="1"/>
    <col min="6924" max="6924" width="7.5546875" style="83" customWidth="1"/>
    <col min="6925" max="6925" width="7" style="83" customWidth="1"/>
    <col min="6926" max="6927" width="8.6640625" style="83" customWidth="1"/>
    <col min="6928" max="6928" width="7.33203125" style="83" customWidth="1"/>
    <col min="6929" max="6929" width="8.109375" style="83" customWidth="1"/>
    <col min="6930" max="6930" width="8.6640625" style="83" customWidth="1"/>
    <col min="6931" max="6931" width="6.44140625" style="83" customWidth="1"/>
    <col min="6932" max="6933" width="9.33203125" style="83" customWidth="1"/>
    <col min="6934" max="6934" width="6.44140625" style="83" customWidth="1"/>
    <col min="6935" max="6936" width="9.5546875" style="83" customWidth="1"/>
    <col min="6937" max="6937" width="6.44140625" style="83" customWidth="1"/>
    <col min="6938" max="6939" width="9.5546875" style="83" customWidth="1"/>
    <col min="6940" max="6940" width="6.6640625" style="83" customWidth="1"/>
    <col min="6941" max="6943" width="9.109375" style="83"/>
    <col min="6944" max="6944" width="10.88671875" style="83" bestFit="1" customWidth="1"/>
    <col min="6945" max="7165" width="9.109375" style="83"/>
    <col min="7166" max="7166" width="18.6640625" style="83" customWidth="1"/>
    <col min="7167" max="7168" width="9.44140625" style="83" customWidth="1"/>
    <col min="7169" max="7169" width="7.6640625" style="83" customWidth="1"/>
    <col min="7170" max="7170" width="9.33203125" style="83" customWidth="1"/>
    <col min="7171" max="7171" width="9.88671875" style="83" customWidth="1"/>
    <col min="7172" max="7172" width="7.109375" style="83" customWidth="1"/>
    <col min="7173" max="7173" width="8.5546875" style="83" customWidth="1"/>
    <col min="7174" max="7174" width="8.88671875" style="83" customWidth="1"/>
    <col min="7175" max="7175" width="7.109375" style="83" customWidth="1"/>
    <col min="7176" max="7176" width="9" style="83" customWidth="1"/>
    <col min="7177" max="7177" width="8.6640625" style="83" customWidth="1"/>
    <col min="7178" max="7178" width="6.5546875" style="83" customWidth="1"/>
    <col min="7179" max="7179" width="8.109375" style="83" customWidth="1"/>
    <col min="7180" max="7180" width="7.5546875" style="83" customWidth="1"/>
    <col min="7181" max="7181" width="7" style="83" customWidth="1"/>
    <col min="7182" max="7183" width="8.6640625" style="83" customWidth="1"/>
    <col min="7184" max="7184" width="7.33203125" style="83" customWidth="1"/>
    <col min="7185" max="7185" width="8.109375" style="83" customWidth="1"/>
    <col min="7186" max="7186" width="8.6640625" style="83" customWidth="1"/>
    <col min="7187" max="7187" width="6.44140625" style="83" customWidth="1"/>
    <col min="7188" max="7189" width="9.33203125" style="83" customWidth="1"/>
    <col min="7190" max="7190" width="6.44140625" style="83" customWidth="1"/>
    <col min="7191" max="7192" width="9.5546875" style="83" customWidth="1"/>
    <col min="7193" max="7193" width="6.44140625" style="83" customWidth="1"/>
    <col min="7194" max="7195" width="9.5546875" style="83" customWidth="1"/>
    <col min="7196" max="7196" width="6.6640625" style="83" customWidth="1"/>
    <col min="7197" max="7199" width="9.109375" style="83"/>
    <col min="7200" max="7200" width="10.88671875" style="83" bestFit="1" customWidth="1"/>
    <col min="7201" max="7421" width="9.109375" style="83"/>
    <col min="7422" max="7422" width="18.6640625" style="83" customWidth="1"/>
    <col min="7423" max="7424" width="9.44140625" style="83" customWidth="1"/>
    <col min="7425" max="7425" width="7.6640625" style="83" customWidth="1"/>
    <col min="7426" max="7426" width="9.33203125" style="83" customWidth="1"/>
    <col min="7427" max="7427" width="9.88671875" style="83" customWidth="1"/>
    <col min="7428" max="7428" width="7.109375" style="83" customWidth="1"/>
    <col min="7429" max="7429" width="8.5546875" style="83" customWidth="1"/>
    <col min="7430" max="7430" width="8.88671875" style="83" customWidth="1"/>
    <col min="7431" max="7431" width="7.109375" style="83" customWidth="1"/>
    <col min="7432" max="7432" width="9" style="83" customWidth="1"/>
    <col min="7433" max="7433" width="8.6640625" style="83" customWidth="1"/>
    <col min="7434" max="7434" width="6.5546875" style="83" customWidth="1"/>
    <col min="7435" max="7435" width="8.109375" style="83" customWidth="1"/>
    <col min="7436" max="7436" width="7.5546875" style="83" customWidth="1"/>
    <col min="7437" max="7437" width="7" style="83" customWidth="1"/>
    <col min="7438" max="7439" width="8.6640625" style="83" customWidth="1"/>
    <col min="7440" max="7440" width="7.33203125" style="83" customWidth="1"/>
    <col min="7441" max="7441" width="8.109375" style="83" customWidth="1"/>
    <col min="7442" max="7442" width="8.6640625" style="83" customWidth="1"/>
    <col min="7443" max="7443" width="6.44140625" style="83" customWidth="1"/>
    <col min="7444" max="7445" width="9.33203125" style="83" customWidth="1"/>
    <col min="7446" max="7446" width="6.44140625" style="83" customWidth="1"/>
    <col min="7447" max="7448" width="9.5546875" style="83" customWidth="1"/>
    <col min="7449" max="7449" width="6.44140625" style="83" customWidth="1"/>
    <col min="7450" max="7451" width="9.5546875" style="83" customWidth="1"/>
    <col min="7452" max="7452" width="6.6640625" style="83" customWidth="1"/>
    <col min="7453" max="7455" width="9.109375" style="83"/>
    <col min="7456" max="7456" width="10.88671875" style="83" bestFit="1" customWidth="1"/>
    <col min="7457" max="7677" width="9.109375" style="83"/>
    <col min="7678" max="7678" width="18.6640625" style="83" customWidth="1"/>
    <col min="7679" max="7680" width="9.44140625" style="83" customWidth="1"/>
    <col min="7681" max="7681" width="7.6640625" style="83" customWidth="1"/>
    <col min="7682" max="7682" width="9.33203125" style="83" customWidth="1"/>
    <col min="7683" max="7683" width="9.88671875" style="83" customWidth="1"/>
    <col min="7684" max="7684" width="7.109375" style="83" customWidth="1"/>
    <col min="7685" max="7685" width="8.5546875" style="83" customWidth="1"/>
    <col min="7686" max="7686" width="8.88671875" style="83" customWidth="1"/>
    <col min="7687" max="7687" width="7.109375" style="83" customWidth="1"/>
    <col min="7688" max="7688" width="9" style="83" customWidth="1"/>
    <col min="7689" max="7689" width="8.6640625" style="83" customWidth="1"/>
    <col min="7690" max="7690" width="6.5546875" style="83" customWidth="1"/>
    <col min="7691" max="7691" width="8.109375" style="83" customWidth="1"/>
    <col min="7692" max="7692" width="7.5546875" style="83" customWidth="1"/>
    <col min="7693" max="7693" width="7" style="83" customWidth="1"/>
    <col min="7694" max="7695" width="8.6640625" style="83" customWidth="1"/>
    <col min="7696" max="7696" width="7.33203125" style="83" customWidth="1"/>
    <col min="7697" max="7697" width="8.109375" style="83" customWidth="1"/>
    <col min="7698" max="7698" width="8.6640625" style="83" customWidth="1"/>
    <col min="7699" max="7699" width="6.44140625" style="83" customWidth="1"/>
    <col min="7700" max="7701" width="9.33203125" style="83" customWidth="1"/>
    <col min="7702" max="7702" width="6.44140625" style="83" customWidth="1"/>
    <col min="7703" max="7704" width="9.5546875" style="83" customWidth="1"/>
    <col min="7705" max="7705" width="6.44140625" style="83" customWidth="1"/>
    <col min="7706" max="7707" width="9.5546875" style="83" customWidth="1"/>
    <col min="7708" max="7708" width="6.6640625" style="83" customWidth="1"/>
    <col min="7709" max="7711" width="9.109375" style="83"/>
    <col min="7712" max="7712" width="10.88671875" style="83" bestFit="1" customWidth="1"/>
    <col min="7713" max="7933" width="9.109375" style="83"/>
    <col min="7934" max="7934" width="18.6640625" style="83" customWidth="1"/>
    <col min="7935" max="7936" width="9.44140625" style="83" customWidth="1"/>
    <col min="7937" max="7937" width="7.6640625" style="83" customWidth="1"/>
    <col min="7938" max="7938" width="9.33203125" style="83" customWidth="1"/>
    <col min="7939" max="7939" width="9.88671875" style="83" customWidth="1"/>
    <col min="7940" max="7940" width="7.109375" style="83" customWidth="1"/>
    <col min="7941" max="7941" width="8.5546875" style="83" customWidth="1"/>
    <col min="7942" max="7942" width="8.88671875" style="83" customWidth="1"/>
    <col min="7943" max="7943" width="7.109375" style="83" customWidth="1"/>
    <col min="7944" max="7944" width="9" style="83" customWidth="1"/>
    <col min="7945" max="7945" width="8.6640625" style="83" customWidth="1"/>
    <col min="7946" max="7946" width="6.5546875" style="83" customWidth="1"/>
    <col min="7947" max="7947" width="8.109375" style="83" customWidth="1"/>
    <col min="7948" max="7948" width="7.5546875" style="83" customWidth="1"/>
    <col min="7949" max="7949" width="7" style="83" customWidth="1"/>
    <col min="7950" max="7951" width="8.6640625" style="83" customWidth="1"/>
    <col min="7952" max="7952" width="7.33203125" style="83" customWidth="1"/>
    <col min="7953" max="7953" width="8.109375" style="83" customWidth="1"/>
    <col min="7954" max="7954" width="8.6640625" style="83" customWidth="1"/>
    <col min="7955" max="7955" width="6.44140625" style="83" customWidth="1"/>
    <col min="7956" max="7957" width="9.33203125" style="83" customWidth="1"/>
    <col min="7958" max="7958" width="6.44140625" style="83" customWidth="1"/>
    <col min="7959" max="7960" width="9.5546875" style="83" customWidth="1"/>
    <col min="7961" max="7961" width="6.44140625" style="83" customWidth="1"/>
    <col min="7962" max="7963" width="9.5546875" style="83" customWidth="1"/>
    <col min="7964" max="7964" width="6.6640625" style="83" customWidth="1"/>
    <col min="7965" max="7967" width="9.109375" style="83"/>
    <col min="7968" max="7968" width="10.88671875" style="83" bestFit="1" customWidth="1"/>
    <col min="7969" max="8189" width="9.109375" style="83"/>
    <col min="8190" max="8190" width="18.6640625" style="83" customWidth="1"/>
    <col min="8191" max="8192" width="9.44140625" style="83" customWidth="1"/>
    <col min="8193" max="8193" width="7.6640625" style="83" customWidth="1"/>
    <col min="8194" max="8194" width="9.33203125" style="83" customWidth="1"/>
    <col min="8195" max="8195" width="9.88671875" style="83" customWidth="1"/>
    <col min="8196" max="8196" width="7.109375" style="83" customWidth="1"/>
    <col min="8197" max="8197" width="8.5546875" style="83" customWidth="1"/>
    <col min="8198" max="8198" width="8.88671875" style="83" customWidth="1"/>
    <col min="8199" max="8199" width="7.109375" style="83" customWidth="1"/>
    <col min="8200" max="8200" width="9" style="83" customWidth="1"/>
    <col min="8201" max="8201" width="8.6640625" style="83" customWidth="1"/>
    <col min="8202" max="8202" width="6.5546875" style="83" customWidth="1"/>
    <col min="8203" max="8203" width="8.109375" style="83" customWidth="1"/>
    <col min="8204" max="8204" width="7.5546875" style="83" customWidth="1"/>
    <col min="8205" max="8205" width="7" style="83" customWidth="1"/>
    <col min="8206" max="8207" width="8.6640625" style="83" customWidth="1"/>
    <col min="8208" max="8208" width="7.33203125" style="83" customWidth="1"/>
    <col min="8209" max="8209" width="8.109375" style="83" customWidth="1"/>
    <col min="8210" max="8210" width="8.6640625" style="83" customWidth="1"/>
    <col min="8211" max="8211" width="6.44140625" style="83" customWidth="1"/>
    <col min="8212" max="8213" width="9.33203125" style="83" customWidth="1"/>
    <col min="8214" max="8214" width="6.44140625" style="83" customWidth="1"/>
    <col min="8215" max="8216" width="9.5546875" style="83" customWidth="1"/>
    <col min="8217" max="8217" width="6.44140625" style="83" customWidth="1"/>
    <col min="8218" max="8219" width="9.5546875" style="83" customWidth="1"/>
    <col min="8220" max="8220" width="6.6640625" style="83" customWidth="1"/>
    <col min="8221" max="8223" width="9.109375" style="83"/>
    <col min="8224" max="8224" width="10.88671875" style="83" bestFit="1" customWidth="1"/>
    <col min="8225" max="8445" width="9.109375" style="83"/>
    <col min="8446" max="8446" width="18.6640625" style="83" customWidth="1"/>
    <col min="8447" max="8448" width="9.44140625" style="83" customWidth="1"/>
    <col min="8449" max="8449" width="7.6640625" style="83" customWidth="1"/>
    <col min="8450" max="8450" width="9.33203125" style="83" customWidth="1"/>
    <col min="8451" max="8451" width="9.88671875" style="83" customWidth="1"/>
    <col min="8452" max="8452" width="7.109375" style="83" customWidth="1"/>
    <col min="8453" max="8453" width="8.5546875" style="83" customWidth="1"/>
    <col min="8454" max="8454" width="8.88671875" style="83" customWidth="1"/>
    <col min="8455" max="8455" width="7.109375" style="83" customWidth="1"/>
    <col min="8456" max="8456" width="9" style="83" customWidth="1"/>
    <col min="8457" max="8457" width="8.6640625" style="83" customWidth="1"/>
    <col min="8458" max="8458" width="6.5546875" style="83" customWidth="1"/>
    <col min="8459" max="8459" width="8.109375" style="83" customWidth="1"/>
    <col min="8460" max="8460" width="7.5546875" style="83" customWidth="1"/>
    <col min="8461" max="8461" width="7" style="83" customWidth="1"/>
    <col min="8462" max="8463" width="8.6640625" style="83" customWidth="1"/>
    <col min="8464" max="8464" width="7.33203125" style="83" customWidth="1"/>
    <col min="8465" max="8465" width="8.109375" style="83" customWidth="1"/>
    <col min="8466" max="8466" width="8.6640625" style="83" customWidth="1"/>
    <col min="8467" max="8467" width="6.44140625" style="83" customWidth="1"/>
    <col min="8468" max="8469" width="9.33203125" style="83" customWidth="1"/>
    <col min="8470" max="8470" width="6.44140625" style="83" customWidth="1"/>
    <col min="8471" max="8472" width="9.5546875" style="83" customWidth="1"/>
    <col min="8473" max="8473" width="6.44140625" style="83" customWidth="1"/>
    <col min="8474" max="8475" width="9.5546875" style="83" customWidth="1"/>
    <col min="8476" max="8476" width="6.6640625" style="83" customWidth="1"/>
    <col min="8477" max="8479" width="9.109375" style="83"/>
    <col min="8480" max="8480" width="10.88671875" style="83" bestFit="1" customWidth="1"/>
    <col min="8481" max="8701" width="9.109375" style="83"/>
    <col min="8702" max="8702" width="18.6640625" style="83" customWidth="1"/>
    <col min="8703" max="8704" width="9.44140625" style="83" customWidth="1"/>
    <col min="8705" max="8705" width="7.6640625" style="83" customWidth="1"/>
    <col min="8706" max="8706" width="9.33203125" style="83" customWidth="1"/>
    <col min="8707" max="8707" width="9.88671875" style="83" customWidth="1"/>
    <col min="8708" max="8708" width="7.109375" style="83" customWidth="1"/>
    <col min="8709" max="8709" width="8.5546875" style="83" customWidth="1"/>
    <col min="8710" max="8710" width="8.88671875" style="83" customWidth="1"/>
    <col min="8711" max="8711" width="7.109375" style="83" customWidth="1"/>
    <col min="8712" max="8712" width="9" style="83" customWidth="1"/>
    <col min="8713" max="8713" width="8.6640625" style="83" customWidth="1"/>
    <col min="8714" max="8714" width="6.5546875" style="83" customWidth="1"/>
    <col min="8715" max="8715" width="8.109375" style="83" customWidth="1"/>
    <col min="8716" max="8716" width="7.5546875" style="83" customWidth="1"/>
    <col min="8717" max="8717" width="7" style="83" customWidth="1"/>
    <col min="8718" max="8719" width="8.6640625" style="83" customWidth="1"/>
    <col min="8720" max="8720" width="7.33203125" style="83" customWidth="1"/>
    <col min="8721" max="8721" width="8.109375" style="83" customWidth="1"/>
    <col min="8722" max="8722" width="8.6640625" style="83" customWidth="1"/>
    <col min="8723" max="8723" width="6.44140625" style="83" customWidth="1"/>
    <col min="8724" max="8725" width="9.33203125" style="83" customWidth="1"/>
    <col min="8726" max="8726" width="6.44140625" style="83" customWidth="1"/>
    <col min="8727" max="8728" width="9.5546875" style="83" customWidth="1"/>
    <col min="8729" max="8729" width="6.44140625" style="83" customWidth="1"/>
    <col min="8730" max="8731" width="9.5546875" style="83" customWidth="1"/>
    <col min="8732" max="8732" width="6.6640625" style="83" customWidth="1"/>
    <col min="8733" max="8735" width="9.109375" style="83"/>
    <col min="8736" max="8736" width="10.88671875" style="83" bestFit="1" customWidth="1"/>
    <col min="8737" max="8957" width="9.109375" style="83"/>
    <col min="8958" max="8958" width="18.6640625" style="83" customWidth="1"/>
    <col min="8959" max="8960" width="9.44140625" style="83" customWidth="1"/>
    <col min="8961" max="8961" width="7.6640625" style="83" customWidth="1"/>
    <col min="8962" max="8962" width="9.33203125" style="83" customWidth="1"/>
    <col min="8963" max="8963" width="9.88671875" style="83" customWidth="1"/>
    <col min="8964" max="8964" width="7.109375" style="83" customWidth="1"/>
    <col min="8965" max="8965" width="8.5546875" style="83" customWidth="1"/>
    <col min="8966" max="8966" width="8.88671875" style="83" customWidth="1"/>
    <col min="8967" max="8967" width="7.109375" style="83" customWidth="1"/>
    <col min="8968" max="8968" width="9" style="83" customWidth="1"/>
    <col min="8969" max="8969" width="8.6640625" style="83" customWidth="1"/>
    <col min="8970" max="8970" width="6.5546875" style="83" customWidth="1"/>
    <col min="8971" max="8971" width="8.109375" style="83" customWidth="1"/>
    <col min="8972" max="8972" width="7.5546875" style="83" customWidth="1"/>
    <col min="8973" max="8973" width="7" style="83" customWidth="1"/>
    <col min="8974" max="8975" width="8.6640625" style="83" customWidth="1"/>
    <col min="8976" max="8976" width="7.33203125" style="83" customWidth="1"/>
    <col min="8977" max="8977" width="8.109375" style="83" customWidth="1"/>
    <col min="8978" max="8978" width="8.6640625" style="83" customWidth="1"/>
    <col min="8979" max="8979" width="6.44140625" style="83" customWidth="1"/>
    <col min="8980" max="8981" width="9.33203125" style="83" customWidth="1"/>
    <col min="8982" max="8982" width="6.44140625" style="83" customWidth="1"/>
    <col min="8983" max="8984" width="9.5546875" style="83" customWidth="1"/>
    <col min="8985" max="8985" width="6.44140625" style="83" customWidth="1"/>
    <col min="8986" max="8987" width="9.5546875" style="83" customWidth="1"/>
    <col min="8988" max="8988" width="6.6640625" style="83" customWidth="1"/>
    <col min="8989" max="8991" width="9.109375" style="83"/>
    <col min="8992" max="8992" width="10.88671875" style="83" bestFit="1" customWidth="1"/>
    <col min="8993" max="9213" width="9.109375" style="83"/>
    <col min="9214" max="9214" width="18.6640625" style="83" customWidth="1"/>
    <col min="9215" max="9216" width="9.44140625" style="83" customWidth="1"/>
    <col min="9217" max="9217" width="7.6640625" style="83" customWidth="1"/>
    <col min="9218" max="9218" width="9.33203125" style="83" customWidth="1"/>
    <col min="9219" max="9219" width="9.88671875" style="83" customWidth="1"/>
    <col min="9220" max="9220" width="7.109375" style="83" customWidth="1"/>
    <col min="9221" max="9221" width="8.5546875" style="83" customWidth="1"/>
    <col min="9222" max="9222" width="8.88671875" style="83" customWidth="1"/>
    <col min="9223" max="9223" width="7.109375" style="83" customWidth="1"/>
    <col min="9224" max="9224" width="9" style="83" customWidth="1"/>
    <col min="9225" max="9225" width="8.6640625" style="83" customWidth="1"/>
    <col min="9226" max="9226" width="6.5546875" style="83" customWidth="1"/>
    <col min="9227" max="9227" width="8.109375" style="83" customWidth="1"/>
    <col min="9228" max="9228" width="7.5546875" style="83" customWidth="1"/>
    <col min="9229" max="9229" width="7" style="83" customWidth="1"/>
    <col min="9230" max="9231" width="8.6640625" style="83" customWidth="1"/>
    <col min="9232" max="9232" width="7.33203125" style="83" customWidth="1"/>
    <col min="9233" max="9233" width="8.109375" style="83" customWidth="1"/>
    <col min="9234" max="9234" width="8.6640625" style="83" customWidth="1"/>
    <col min="9235" max="9235" width="6.44140625" style="83" customWidth="1"/>
    <col min="9236" max="9237" width="9.33203125" style="83" customWidth="1"/>
    <col min="9238" max="9238" width="6.44140625" style="83" customWidth="1"/>
    <col min="9239" max="9240" width="9.5546875" style="83" customWidth="1"/>
    <col min="9241" max="9241" width="6.44140625" style="83" customWidth="1"/>
    <col min="9242" max="9243" width="9.5546875" style="83" customWidth="1"/>
    <col min="9244" max="9244" width="6.6640625" style="83" customWidth="1"/>
    <col min="9245" max="9247" width="9.109375" style="83"/>
    <col min="9248" max="9248" width="10.88671875" style="83" bestFit="1" customWidth="1"/>
    <col min="9249" max="9469" width="9.109375" style="83"/>
    <col min="9470" max="9470" width="18.6640625" style="83" customWidth="1"/>
    <col min="9471" max="9472" width="9.44140625" style="83" customWidth="1"/>
    <col min="9473" max="9473" width="7.6640625" style="83" customWidth="1"/>
    <col min="9474" max="9474" width="9.33203125" style="83" customWidth="1"/>
    <col min="9475" max="9475" width="9.88671875" style="83" customWidth="1"/>
    <col min="9476" max="9476" width="7.109375" style="83" customWidth="1"/>
    <col min="9477" max="9477" width="8.5546875" style="83" customWidth="1"/>
    <col min="9478" max="9478" width="8.88671875" style="83" customWidth="1"/>
    <col min="9479" max="9479" width="7.109375" style="83" customWidth="1"/>
    <col min="9480" max="9480" width="9" style="83" customWidth="1"/>
    <col min="9481" max="9481" width="8.6640625" style="83" customWidth="1"/>
    <col min="9482" max="9482" width="6.5546875" style="83" customWidth="1"/>
    <col min="9483" max="9483" width="8.109375" style="83" customWidth="1"/>
    <col min="9484" max="9484" width="7.5546875" style="83" customWidth="1"/>
    <col min="9485" max="9485" width="7" style="83" customWidth="1"/>
    <col min="9486" max="9487" width="8.6640625" style="83" customWidth="1"/>
    <col min="9488" max="9488" width="7.33203125" style="83" customWidth="1"/>
    <col min="9489" max="9489" width="8.109375" style="83" customWidth="1"/>
    <col min="9490" max="9490" width="8.6640625" style="83" customWidth="1"/>
    <col min="9491" max="9491" width="6.44140625" style="83" customWidth="1"/>
    <col min="9492" max="9493" width="9.33203125" style="83" customWidth="1"/>
    <col min="9494" max="9494" width="6.44140625" style="83" customWidth="1"/>
    <col min="9495" max="9496" width="9.5546875" style="83" customWidth="1"/>
    <col min="9497" max="9497" width="6.44140625" style="83" customWidth="1"/>
    <col min="9498" max="9499" width="9.5546875" style="83" customWidth="1"/>
    <col min="9500" max="9500" width="6.6640625" style="83" customWidth="1"/>
    <col min="9501" max="9503" width="9.109375" style="83"/>
    <col min="9504" max="9504" width="10.88671875" style="83" bestFit="1" customWidth="1"/>
    <col min="9505" max="9725" width="9.109375" style="83"/>
    <col min="9726" max="9726" width="18.6640625" style="83" customWidth="1"/>
    <col min="9727" max="9728" width="9.44140625" style="83" customWidth="1"/>
    <col min="9729" max="9729" width="7.6640625" style="83" customWidth="1"/>
    <col min="9730" max="9730" width="9.33203125" style="83" customWidth="1"/>
    <col min="9731" max="9731" width="9.88671875" style="83" customWidth="1"/>
    <col min="9732" max="9732" width="7.109375" style="83" customWidth="1"/>
    <col min="9733" max="9733" width="8.5546875" style="83" customWidth="1"/>
    <col min="9734" max="9734" width="8.88671875" style="83" customWidth="1"/>
    <col min="9735" max="9735" width="7.109375" style="83" customWidth="1"/>
    <col min="9736" max="9736" width="9" style="83" customWidth="1"/>
    <col min="9737" max="9737" width="8.6640625" style="83" customWidth="1"/>
    <col min="9738" max="9738" width="6.5546875" style="83" customWidth="1"/>
    <col min="9739" max="9739" width="8.109375" style="83" customWidth="1"/>
    <col min="9740" max="9740" width="7.5546875" style="83" customWidth="1"/>
    <col min="9741" max="9741" width="7" style="83" customWidth="1"/>
    <col min="9742" max="9743" width="8.6640625" style="83" customWidth="1"/>
    <col min="9744" max="9744" width="7.33203125" style="83" customWidth="1"/>
    <col min="9745" max="9745" width="8.109375" style="83" customWidth="1"/>
    <col min="9746" max="9746" width="8.6640625" style="83" customWidth="1"/>
    <col min="9747" max="9747" width="6.44140625" style="83" customWidth="1"/>
    <col min="9748" max="9749" width="9.33203125" style="83" customWidth="1"/>
    <col min="9750" max="9750" width="6.44140625" style="83" customWidth="1"/>
    <col min="9751" max="9752" width="9.5546875" style="83" customWidth="1"/>
    <col min="9753" max="9753" width="6.44140625" style="83" customWidth="1"/>
    <col min="9754" max="9755" width="9.5546875" style="83" customWidth="1"/>
    <col min="9756" max="9756" width="6.6640625" style="83" customWidth="1"/>
    <col min="9757" max="9759" width="9.109375" style="83"/>
    <col min="9760" max="9760" width="10.88671875" style="83" bestFit="1" customWidth="1"/>
    <col min="9761" max="9981" width="9.109375" style="83"/>
    <col min="9982" max="9982" width="18.6640625" style="83" customWidth="1"/>
    <col min="9983" max="9984" width="9.44140625" style="83" customWidth="1"/>
    <col min="9985" max="9985" width="7.6640625" style="83" customWidth="1"/>
    <col min="9986" max="9986" width="9.33203125" style="83" customWidth="1"/>
    <col min="9987" max="9987" width="9.88671875" style="83" customWidth="1"/>
    <col min="9988" max="9988" width="7.109375" style="83" customWidth="1"/>
    <col min="9989" max="9989" width="8.5546875" style="83" customWidth="1"/>
    <col min="9990" max="9990" width="8.88671875" style="83" customWidth="1"/>
    <col min="9991" max="9991" width="7.109375" style="83" customWidth="1"/>
    <col min="9992" max="9992" width="9" style="83" customWidth="1"/>
    <col min="9993" max="9993" width="8.6640625" style="83" customWidth="1"/>
    <col min="9994" max="9994" width="6.5546875" style="83" customWidth="1"/>
    <col min="9995" max="9995" width="8.109375" style="83" customWidth="1"/>
    <col min="9996" max="9996" width="7.5546875" style="83" customWidth="1"/>
    <col min="9997" max="9997" width="7" style="83" customWidth="1"/>
    <col min="9998" max="9999" width="8.6640625" style="83" customWidth="1"/>
    <col min="10000" max="10000" width="7.33203125" style="83" customWidth="1"/>
    <col min="10001" max="10001" width="8.109375" style="83" customWidth="1"/>
    <col min="10002" max="10002" width="8.6640625" style="83" customWidth="1"/>
    <col min="10003" max="10003" width="6.44140625" style="83" customWidth="1"/>
    <col min="10004" max="10005" width="9.33203125" style="83" customWidth="1"/>
    <col min="10006" max="10006" width="6.44140625" style="83" customWidth="1"/>
    <col min="10007" max="10008" width="9.5546875" style="83" customWidth="1"/>
    <col min="10009" max="10009" width="6.44140625" style="83" customWidth="1"/>
    <col min="10010" max="10011" width="9.5546875" style="83" customWidth="1"/>
    <col min="10012" max="10012" width="6.6640625" style="83" customWidth="1"/>
    <col min="10013" max="10015" width="9.109375" style="83"/>
    <col min="10016" max="10016" width="10.88671875" style="83" bestFit="1" customWidth="1"/>
    <col min="10017" max="10237" width="9.109375" style="83"/>
    <col min="10238" max="10238" width="18.6640625" style="83" customWidth="1"/>
    <col min="10239" max="10240" width="9.44140625" style="83" customWidth="1"/>
    <col min="10241" max="10241" width="7.6640625" style="83" customWidth="1"/>
    <col min="10242" max="10242" width="9.33203125" style="83" customWidth="1"/>
    <col min="10243" max="10243" width="9.88671875" style="83" customWidth="1"/>
    <col min="10244" max="10244" width="7.109375" style="83" customWidth="1"/>
    <col min="10245" max="10245" width="8.5546875" style="83" customWidth="1"/>
    <col min="10246" max="10246" width="8.88671875" style="83" customWidth="1"/>
    <col min="10247" max="10247" width="7.109375" style="83" customWidth="1"/>
    <col min="10248" max="10248" width="9" style="83" customWidth="1"/>
    <col min="10249" max="10249" width="8.6640625" style="83" customWidth="1"/>
    <col min="10250" max="10250" width="6.5546875" style="83" customWidth="1"/>
    <col min="10251" max="10251" width="8.109375" style="83" customWidth="1"/>
    <col min="10252" max="10252" width="7.5546875" style="83" customWidth="1"/>
    <col min="10253" max="10253" width="7" style="83" customWidth="1"/>
    <col min="10254" max="10255" width="8.6640625" style="83" customWidth="1"/>
    <col min="10256" max="10256" width="7.33203125" style="83" customWidth="1"/>
    <col min="10257" max="10257" width="8.109375" style="83" customWidth="1"/>
    <col min="10258" max="10258" width="8.6640625" style="83" customWidth="1"/>
    <col min="10259" max="10259" width="6.44140625" style="83" customWidth="1"/>
    <col min="10260" max="10261" width="9.33203125" style="83" customWidth="1"/>
    <col min="10262" max="10262" width="6.44140625" style="83" customWidth="1"/>
    <col min="10263" max="10264" width="9.5546875" style="83" customWidth="1"/>
    <col min="10265" max="10265" width="6.44140625" style="83" customWidth="1"/>
    <col min="10266" max="10267" width="9.5546875" style="83" customWidth="1"/>
    <col min="10268" max="10268" width="6.6640625" style="83" customWidth="1"/>
    <col min="10269" max="10271" width="9.109375" style="83"/>
    <col min="10272" max="10272" width="10.88671875" style="83" bestFit="1" customWidth="1"/>
    <col min="10273" max="10493" width="9.109375" style="83"/>
    <col min="10494" max="10494" width="18.6640625" style="83" customWidth="1"/>
    <col min="10495" max="10496" width="9.44140625" style="83" customWidth="1"/>
    <col min="10497" max="10497" width="7.6640625" style="83" customWidth="1"/>
    <col min="10498" max="10498" width="9.33203125" style="83" customWidth="1"/>
    <col min="10499" max="10499" width="9.88671875" style="83" customWidth="1"/>
    <col min="10500" max="10500" width="7.109375" style="83" customWidth="1"/>
    <col min="10501" max="10501" width="8.5546875" style="83" customWidth="1"/>
    <col min="10502" max="10502" width="8.88671875" style="83" customWidth="1"/>
    <col min="10503" max="10503" width="7.109375" style="83" customWidth="1"/>
    <col min="10504" max="10504" width="9" style="83" customWidth="1"/>
    <col min="10505" max="10505" width="8.6640625" style="83" customWidth="1"/>
    <col min="10506" max="10506" width="6.5546875" style="83" customWidth="1"/>
    <col min="10507" max="10507" width="8.109375" style="83" customWidth="1"/>
    <col min="10508" max="10508" width="7.5546875" style="83" customWidth="1"/>
    <col min="10509" max="10509" width="7" style="83" customWidth="1"/>
    <col min="10510" max="10511" width="8.6640625" style="83" customWidth="1"/>
    <col min="10512" max="10512" width="7.33203125" style="83" customWidth="1"/>
    <col min="10513" max="10513" width="8.109375" style="83" customWidth="1"/>
    <col min="10514" max="10514" width="8.6640625" style="83" customWidth="1"/>
    <col min="10515" max="10515" width="6.44140625" style="83" customWidth="1"/>
    <col min="10516" max="10517" width="9.33203125" style="83" customWidth="1"/>
    <col min="10518" max="10518" width="6.44140625" style="83" customWidth="1"/>
    <col min="10519" max="10520" width="9.5546875" style="83" customWidth="1"/>
    <col min="10521" max="10521" width="6.44140625" style="83" customWidth="1"/>
    <col min="10522" max="10523" width="9.5546875" style="83" customWidth="1"/>
    <col min="10524" max="10524" width="6.6640625" style="83" customWidth="1"/>
    <col min="10525" max="10527" width="9.109375" style="83"/>
    <col min="10528" max="10528" width="10.88671875" style="83" bestFit="1" customWidth="1"/>
    <col min="10529" max="10749" width="9.109375" style="83"/>
    <col min="10750" max="10750" width="18.6640625" style="83" customWidth="1"/>
    <col min="10751" max="10752" width="9.44140625" style="83" customWidth="1"/>
    <col min="10753" max="10753" width="7.6640625" style="83" customWidth="1"/>
    <col min="10754" max="10754" width="9.33203125" style="83" customWidth="1"/>
    <col min="10755" max="10755" width="9.88671875" style="83" customWidth="1"/>
    <col min="10756" max="10756" width="7.109375" style="83" customWidth="1"/>
    <col min="10757" max="10757" width="8.5546875" style="83" customWidth="1"/>
    <col min="10758" max="10758" width="8.88671875" style="83" customWidth="1"/>
    <col min="10759" max="10759" width="7.109375" style="83" customWidth="1"/>
    <col min="10760" max="10760" width="9" style="83" customWidth="1"/>
    <col min="10761" max="10761" width="8.6640625" style="83" customWidth="1"/>
    <col min="10762" max="10762" width="6.5546875" style="83" customWidth="1"/>
    <col min="10763" max="10763" width="8.109375" style="83" customWidth="1"/>
    <col min="10764" max="10764" width="7.5546875" style="83" customWidth="1"/>
    <col min="10765" max="10765" width="7" style="83" customWidth="1"/>
    <col min="10766" max="10767" width="8.6640625" style="83" customWidth="1"/>
    <col min="10768" max="10768" width="7.33203125" style="83" customWidth="1"/>
    <col min="10769" max="10769" width="8.109375" style="83" customWidth="1"/>
    <col min="10770" max="10770" width="8.6640625" style="83" customWidth="1"/>
    <col min="10771" max="10771" width="6.44140625" style="83" customWidth="1"/>
    <col min="10772" max="10773" width="9.33203125" style="83" customWidth="1"/>
    <col min="10774" max="10774" width="6.44140625" style="83" customWidth="1"/>
    <col min="10775" max="10776" width="9.5546875" style="83" customWidth="1"/>
    <col min="10777" max="10777" width="6.44140625" style="83" customWidth="1"/>
    <col min="10778" max="10779" width="9.5546875" style="83" customWidth="1"/>
    <col min="10780" max="10780" width="6.6640625" style="83" customWidth="1"/>
    <col min="10781" max="10783" width="9.109375" style="83"/>
    <col min="10784" max="10784" width="10.88671875" style="83" bestFit="1" customWidth="1"/>
    <col min="10785" max="11005" width="9.109375" style="83"/>
    <col min="11006" max="11006" width="18.6640625" style="83" customWidth="1"/>
    <col min="11007" max="11008" width="9.44140625" style="83" customWidth="1"/>
    <col min="11009" max="11009" width="7.6640625" style="83" customWidth="1"/>
    <col min="11010" max="11010" width="9.33203125" style="83" customWidth="1"/>
    <col min="11011" max="11011" width="9.88671875" style="83" customWidth="1"/>
    <col min="11012" max="11012" width="7.109375" style="83" customWidth="1"/>
    <col min="11013" max="11013" width="8.5546875" style="83" customWidth="1"/>
    <col min="11014" max="11014" width="8.88671875" style="83" customWidth="1"/>
    <col min="11015" max="11015" width="7.109375" style="83" customWidth="1"/>
    <col min="11016" max="11016" width="9" style="83" customWidth="1"/>
    <col min="11017" max="11017" width="8.6640625" style="83" customWidth="1"/>
    <col min="11018" max="11018" width="6.5546875" style="83" customWidth="1"/>
    <col min="11019" max="11019" width="8.109375" style="83" customWidth="1"/>
    <col min="11020" max="11020" width="7.5546875" style="83" customWidth="1"/>
    <col min="11021" max="11021" width="7" style="83" customWidth="1"/>
    <col min="11022" max="11023" width="8.6640625" style="83" customWidth="1"/>
    <col min="11024" max="11024" width="7.33203125" style="83" customWidth="1"/>
    <col min="11025" max="11025" width="8.109375" style="83" customWidth="1"/>
    <col min="11026" max="11026" width="8.6640625" style="83" customWidth="1"/>
    <col min="11027" max="11027" width="6.44140625" style="83" customWidth="1"/>
    <col min="11028" max="11029" width="9.33203125" style="83" customWidth="1"/>
    <col min="11030" max="11030" width="6.44140625" style="83" customWidth="1"/>
    <col min="11031" max="11032" width="9.5546875" style="83" customWidth="1"/>
    <col min="11033" max="11033" width="6.44140625" style="83" customWidth="1"/>
    <col min="11034" max="11035" width="9.5546875" style="83" customWidth="1"/>
    <col min="11036" max="11036" width="6.6640625" style="83" customWidth="1"/>
    <col min="11037" max="11039" width="9.109375" style="83"/>
    <col min="11040" max="11040" width="10.88671875" style="83" bestFit="1" customWidth="1"/>
    <col min="11041" max="11261" width="9.109375" style="83"/>
    <col min="11262" max="11262" width="18.6640625" style="83" customWidth="1"/>
    <col min="11263" max="11264" width="9.44140625" style="83" customWidth="1"/>
    <col min="11265" max="11265" width="7.6640625" style="83" customWidth="1"/>
    <col min="11266" max="11266" width="9.33203125" style="83" customWidth="1"/>
    <col min="11267" max="11267" width="9.88671875" style="83" customWidth="1"/>
    <col min="11268" max="11268" width="7.109375" style="83" customWidth="1"/>
    <col min="11269" max="11269" width="8.5546875" style="83" customWidth="1"/>
    <col min="11270" max="11270" width="8.88671875" style="83" customWidth="1"/>
    <col min="11271" max="11271" width="7.109375" style="83" customWidth="1"/>
    <col min="11272" max="11272" width="9" style="83" customWidth="1"/>
    <col min="11273" max="11273" width="8.6640625" style="83" customWidth="1"/>
    <col min="11274" max="11274" width="6.5546875" style="83" customWidth="1"/>
    <col min="11275" max="11275" width="8.109375" style="83" customWidth="1"/>
    <col min="11276" max="11276" width="7.5546875" style="83" customWidth="1"/>
    <col min="11277" max="11277" width="7" style="83" customWidth="1"/>
    <col min="11278" max="11279" width="8.6640625" style="83" customWidth="1"/>
    <col min="11280" max="11280" width="7.33203125" style="83" customWidth="1"/>
    <col min="11281" max="11281" width="8.109375" style="83" customWidth="1"/>
    <col min="11282" max="11282" width="8.6640625" style="83" customWidth="1"/>
    <col min="11283" max="11283" width="6.44140625" style="83" customWidth="1"/>
    <col min="11284" max="11285" width="9.33203125" style="83" customWidth="1"/>
    <col min="11286" max="11286" width="6.44140625" style="83" customWidth="1"/>
    <col min="11287" max="11288" width="9.5546875" style="83" customWidth="1"/>
    <col min="11289" max="11289" width="6.44140625" style="83" customWidth="1"/>
    <col min="11290" max="11291" width="9.5546875" style="83" customWidth="1"/>
    <col min="11292" max="11292" width="6.6640625" style="83" customWidth="1"/>
    <col min="11293" max="11295" width="9.109375" style="83"/>
    <col min="11296" max="11296" width="10.88671875" style="83" bestFit="1" customWidth="1"/>
    <col min="11297" max="11517" width="9.109375" style="83"/>
    <col min="11518" max="11518" width="18.6640625" style="83" customWidth="1"/>
    <col min="11519" max="11520" width="9.44140625" style="83" customWidth="1"/>
    <col min="11521" max="11521" width="7.6640625" style="83" customWidth="1"/>
    <col min="11522" max="11522" width="9.33203125" style="83" customWidth="1"/>
    <col min="11523" max="11523" width="9.88671875" style="83" customWidth="1"/>
    <col min="11524" max="11524" width="7.109375" style="83" customWidth="1"/>
    <col min="11525" max="11525" width="8.5546875" style="83" customWidth="1"/>
    <col min="11526" max="11526" width="8.88671875" style="83" customWidth="1"/>
    <col min="11527" max="11527" width="7.109375" style="83" customWidth="1"/>
    <col min="11528" max="11528" width="9" style="83" customWidth="1"/>
    <col min="11529" max="11529" width="8.6640625" style="83" customWidth="1"/>
    <col min="11530" max="11530" width="6.5546875" style="83" customWidth="1"/>
    <col min="11531" max="11531" width="8.109375" style="83" customWidth="1"/>
    <col min="11532" max="11532" width="7.5546875" style="83" customWidth="1"/>
    <col min="11533" max="11533" width="7" style="83" customWidth="1"/>
    <col min="11534" max="11535" width="8.6640625" style="83" customWidth="1"/>
    <col min="11536" max="11536" width="7.33203125" style="83" customWidth="1"/>
    <col min="11537" max="11537" width="8.109375" style="83" customWidth="1"/>
    <col min="11538" max="11538" width="8.6640625" style="83" customWidth="1"/>
    <col min="11539" max="11539" width="6.44140625" style="83" customWidth="1"/>
    <col min="11540" max="11541" width="9.33203125" style="83" customWidth="1"/>
    <col min="11542" max="11542" width="6.44140625" style="83" customWidth="1"/>
    <col min="11543" max="11544" width="9.5546875" style="83" customWidth="1"/>
    <col min="11545" max="11545" width="6.44140625" style="83" customWidth="1"/>
    <col min="11546" max="11547" width="9.5546875" style="83" customWidth="1"/>
    <col min="11548" max="11548" width="6.6640625" style="83" customWidth="1"/>
    <col min="11549" max="11551" width="9.109375" style="83"/>
    <col min="11552" max="11552" width="10.88671875" style="83" bestFit="1" customWidth="1"/>
    <col min="11553" max="11773" width="9.109375" style="83"/>
    <col min="11774" max="11774" width="18.6640625" style="83" customWidth="1"/>
    <col min="11775" max="11776" width="9.44140625" style="83" customWidth="1"/>
    <col min="11777" max="11777" width="7.6640625" style="83" customWidth="1"/>
    <col min="11778" max="11778" width="9.33203125" style="83" customWidth="1"/>
    <col min="11779" max="11779" width="9.88671875" style="83" customWidth="1"/>
    <col min="11780" max="11780" width="7.109375" style="83" customWidth="1"/>
    <col min="11781" max="11781" width="8.5546875" style="83" customWidth="1"/>
    <col min="11782" max="11782" width="8.88671875" style="83" customWidth="1"/>
    <col min="11783" max="11783" width="7.109375" style="83" customWidth="1"/>
    <col min="11784" max="11784" width="9" style="83" customWidth="1"/>
    <col min="11785" max="11785" width="8.6640625" style="83" customWidth="1"/>
    <col min="11786" max="11786" width="6.5546875" style="83" customWidth="1"/>
    <col min="11787" max="11787" width="8.109375" style="83" customWidth="1"/>
    <col min="11788" max="11788" width="7.5546875" style="83" customWidth="1"/>
    <col min="11789" max="11789" width="7" style="83" customWidth="1"/>
    <col min="11790" max="11791" width="8.6640625" style="83" customWidth="1"/>
    <col min="11792" max="11792" width="7.33203125" style="83" customWidth="1"/>
    <col min="11793" max="11793" width="8.109375" style="83" customWidth="1"/>
    <col min="11794" max="11794" width="8.6640625" style="83" customWidth="1"/>
    <col min="11795" max="11795" width="6.44140625" style="83" customWidth="1"/>
    <col min="11796" max="11797" width="9.33203125" style="83" customWidth="1"/>
    <col min="11798" max="11798" width="6.44140625" style="83" customWidth="1"/>
    <col min="11799" max="11800" width="9.5546875" style="83" customWidth="1"/>
    <col min="11801" max="11801" width="6.44140625" style="83" customWidth="1"/>
    <col min="11802" max="11803" width="9.5546875" style="83" customWidth="1"/>
    <col min="11804" max="11804" width="6.6640625" style="83" customWidth="1"/>
    <col min="11805" max="11807" width="9.109375" style="83"/>
    <col min="11808" max="11808" width="10.88671875" style="83" bestFit="1" customWidth="1"/>
    <col min="11809" max="12029" width="9.109375" style="83"/>
    <col min="12030" max="12030" width="18.6640625" style="83" customWidth="1"/>
    <col min="12031" max="12032" width="9.44140625" style="83" customWidth="1"/>
    <col min="12033" max="12033" width="7.6640625" style="83" customWidth="1"/>
    <col min="12034" max="12034" width="9.33203125" style="83" customWidth="1"/>
    <col min="12035" max="12035" width="9.88671875" style="83" customWidth="1"/>
    <col min="12036" max="12036" width="7.109375" style="83" customWidth="1"/>
    <col min="12037" max="12037" width="8.5546875" style="83" customWidth="1"/>
    <col min="12038" max="12038" width="8.88671875" style="83" customWidth="1"/>
    <col min="12039" max="12039" width="7.109375" style="83" customWidth="1"/>
    <col min="12040" max="12040" width="9" style="83" customWidth="1"/>
    <col min="12041" max="12041" width="8.6640625" style="83" customWidth="1"/>
    <col min="12042" max="12042" width="6.5546875" style="83" customWidth="1"/>
    <col min="12043" max="12043" width="8.109375" style="83" customWidth="1"/>
    <col min="12044" max="12044" width="7.5546875" style="83" customWidth="1"/>
    <col min="12045" max="12045" width="7" style="83" customWidth="1"/>
    <col min="12046" max="12047" width="8.6640625" style="83" customWidth="1"/>
    <col min="12048" max="12048" width="7.33203125" style="83" customWidth="1"/>
    <col min="12049" max="12049" width="8.109375" style="83" customWidth="1"/>
    <col min="12050" max="12050" width="8.6640625" style="83" customWidth="1"/>
    <col min="12051" max="12051" width="6.44140625" style="83" customWidth="1"/>
    <col min="12052" max="12053" width="9.33203125" style="83" customWidth="1"/>
    <col min="12054" max="12054" width="6.44140625" style="83" customWidth="1"/>
    <col min="12055" max="12056" width="9.5546875" style="83" customWidth="1"/>
    <col min="12057" max="12057" width="6.44140625" style="83" customWidth="1"/>
    <col min="12058" max="12059" width="9.5546875" style="83" customWidth="1"/>
    <col min="12060" max="12060" width="6.6640625" style="83" customWidth="1"/>
    <col min="12061" max="12063" width="9.109375" style="83"/>
    <col min="12064" max="12064" width="10.88671875" style="83" bestFit="1" customWidth="1"/>
    <col min="12065" max="12285" width="9.109375" style="83"/>
    <col min="12286" max="12286" width="18.6640625" style="83" customWidth="1"/>
    <col min="12287" max="12288" width="9.44140625" style="83" customWidth="1"/>
    <col min="12289" max="12289" width="7.6640625" style="83" customWidth="1"/>
    <col min="12290" max="12290" width="9.33203125" style="83" customWidth="1"/>
    <col min="12291" max="12291" width="9.88671875" style="83" customWidth="1"/>
    <col min="12292" max="12292" width="7.109375" style="83" customWidth="1"/>
    <col min="12293" max="12293" width="8.5546875" style="83" customWidth="1"/>
    <col min="12294" max="12294" width="8.88671875" style="83" customWidth="1"/>
    <col min="12295" max="12295" width="7.109375" style="83" customWidth="1"/>
    <col min="12296" max="12296" width="9" style="83" customWidth="1"/>
    <col min="12297" max="12297" width="8.6640625" style="83" customWidth="1"/>
    <col min="12298" max="12298" width="6.5546875" style="83" customWidth="1"/>
    <col min="12299" max="12299" width="8.109375" style="83" customWidth="1"/>
    <col min="12300" max="12300" width="7.5546875" style="83" customWidth="1"/>
    <col min="12301" max="12301" width="7" style="83" customWidth="1"/>
    <col min="12302" max="12303" width="8.6640625" style="83" customWidth="1"/>
    <col min="12304" max="12304" width="7.33203125" style="83" customWidth="1"/>
    <col min="12305" max="12305" width="8.109375" style="83" customWidth="1"/>
    <col min="12306" max="12306" width="8.6640625" style="83" customWidth="1"/>
    <col min="12307" max="12307" width="6.44140625" style="83" customWidth="1"/>
    <col min="12308" max="12309" width="9.33203125" style="83" customWidth="1"/>
    <col min="12310" max="12310" width="6.44140625" style="83" customWidth="1"/>
    <col min="12311" max="12312" width="9.5546875" style="83" customWidth="1"/>
    <col min="12313" max="12313" width="6.44140625" style="83" customWidth="1"/>
    <col min="12314" max="12315" width="9.5546875" style="83" customWidth="1"/>
    <col min="12316" max="12316" width="6.6640625" style="83" customWidth="1"/>
    <col min="12317" max="12319" width="9.109375" style="83"/>
    <col min="12320" max="12320" width="10.88671875" style="83" bestFit="1" customWidth="1"/>
    <col min="12321" max="12541" width="9.109375" style="83"/>
    <col min="12542" max="12542" width="18.6640625" style="83" customWidth="1"/>
    <col min="12543" max="12544" width="9.44140625" style="83" customWidth="1"/>
    <col min="12545" max="12545" width="7.6640625" style="83" customWidth="1"/>
    <col min="12546" max="12546" width="9.33203125" style="83" customWidth="1"/>
    <col min="12547" max="12547" width="9.88671875" style="83" customWidth="1"/>
    <col min="12548" max="12548" width="7.109375" style="83" customWidth="1"/>
    <col min="12549" max="12549" width="8.5546875" style="83" customWidth="1"/>
    <col min="12550" max="12550" width="8.88671875" style="83" customWidth="1"/>
    <col min="12551" max="12551" width="7.109375" style="83" customWidth="1"/>
    <col min="12552" max="12552" width="9" style="83" customWidth="1"/>
    <col min="12553" max="12553" width="8.6640625" style="83" customWidth="1"/>
    <col min="12554" max="12554" width="6.5546875" style="83" customWidth="1"/>
    <col min="12555" max="12555" width="8.109375" style="83" customWidth="1"/>
    <col min="12556" max="12556" width="7.5546875" style="83" customWidth="1"/>
    <col min="12557" max="12557" width="7" style="83" customWidth="1"/>
    <col min="12558" max="12559" width="8.6640625" style="83" customWidth="1"/>
    <col min="12560" max="12560" width="7.33203125" style="83" customWidth="1"/>
    <col min="12561" max="12561" width="8.109375" style="83" customWidth="1"/>
    <col min="12562" max="12562" width="8.6640625" style="83" customWidth="1"/>
    <col min="12563" max="12563" width="6.44140625" style="83" customWidth="1"/>
    <col min="12564" max="12565" width="9.33203125" style="83" customWidth="1"/>
    <col min="12566" max="12566" width="6.44140625" style="83" customWidth="1"/>
    <col min="12567" max="12568" width="9.5546875" style="83" customWidth="1"/>
    <col min="12569" max="12569" width="6.44140625" style="83" customWidth="1"/>
    <col min="12570" max="12571" width="9.5546875" style="83" customWidth="1"/>
    <col min="12572" max="12572" width="6.6640625" style="83" customWidth="1"/>
    <col min="12573" max="12575" width="9.109375" style="83"/>
    <col min="12576" max="12576" width="10.88671875" style="83" bestFit="1" customWidth="1"/>
    <col min="12577" max="12797" width="9.109375" style="83"/>
    <col min="12798" max="12798" width="18.6640625" style="83" customWidth="1"/>
    <col min="12799" max="12800" width="9.44140625" style="83" customWidth="1"/>
    <col min="12801" max="12801" width="7.6640625" style="83" customWidth="1"/>
    <col min="12802" max="12802" width="9.33203125" style="83" customWidth="1"/>
    <col min="12803" max="12803" width="9.88671875" style="83" customWidth="1"/>
    <col min="12804" max="12804" width="7.109375" style="83" customWidth="1"/>
    <col min="12805" max="12805" width="8.5546875" style="83" customWidth="1"/>
    <col min="12806" max="12806" width="8.88671875" style="83" customWidth="1"/>
    <col min="12807" max="12807" width="7.109375" style="83" customWidth="1"/>
    <col min="12808" max="12808" width="9" style="83" customWidth="1"/>
    <col min="12809" max="12809" width="8.6640625" style="83" customWidth="1"/>
    <col min="12810" max="12810" width="6.5546875" style="83" customWidth="1"/>
    <col min="12811" max="12811" width="8.109375" style="83" customWidth="1"/>
    <col min="12812" max="12812" width="7.5546875" style="83" customWidth="1"/>
    <col min="12813" max="12813" width="7" style="83" customWidth="1"/>
    <col min="12814" max="12815" width="8.6640625" style="83" customWidth="1"/>
    <col min="12816" max="12816" width="7.33203125" style="83" customWidth="1"/>
    <col min="12817" max="12817" width="8.109375" style="83" customWidth="1"/>
    <col min="12818" max="12818" width="8.6640625" style="83" customWidth="1"/>
    <col min="12819" max="12819" width="6.44140625" style="83" customWidth="1"/>
    <col min="12820" max="12821" width="9.33203125" style="83" customWidth="1"/>
    <col min="12822" max="12822" width="6.44140625" style="83" customWidth="1"/>
    <col min="12823" max="12824" width="9.5546875" style="83" customWidth="1"/>
    <col min="12825" max="12825" width="6.44140625" style="83" customWidth="1"/>
    <col min="12826" max="12827" width="9.5546875" style="83" customWidth="1"/>
    <col min="12828" max="12828" width="6.6640625" style="83" customWidth="1"/>
    <col min="12829" max="12831" width="9.109375" style="83"/>
    <col min="12832" max="12832" width="10.88671875" style="83" bestFit="1" customWidth="1"/>
    <col min="12833" max="13053" width="9.109375" style="83"/>
    <col min="13054" max="13054" width="18.6640625" style="83" customWidth="1"/>
    <col min="13055" max="13056" width="9.44140625" style="83" customWidth="1"/>
    <col min="13057" max="13057" width="7.6640625" style="83" customWidth="1"/>
    <col min="13058" max="13058" width="9.33203125" style="83" customWidth="1"/>
    <col min="13059" max="13059" width="9.88671875" style="83" customWidth="1"/>
    <col min="13060" max="13060" width="7.109375" style="83" customWidth="1"/>
    <col min="13061" max="13061" width="8.5546875" style="83" customWidth="1"/>
    <col min="13062" max="13062" width="8.88671875" style="83" customWidth="1"/>
    <col min="13063" max="13063" width="7.109375" style="83" customWidth="1"/>
    <col min="13064" max="13064" width="9" style="83" customWidth="1"/>
    <col min="13065" max="13065" width="8.6640625" style="83" customWidth="1"/>
    <col min="13066" max="13066" width="6.5546875" style="83" customWidth="1"/>
    <col min="13067" max="13067" width="8.109375" style="83" customWidth="1"/>
    <col min="13068" max="13068" width="7.5546875" style="83" customWidth="1"/>
    <col min="13069" max="13069" width="7" style="83" customWidth="1"/>
    <col min="13070" max="13071" width="8.6640625" style="83" customWidth="1"/>
    <col min="13072" max="13072" width="7.33203125" style="83" customWidth="1"/>
    <col min="13073" max="13073" width="8.109375" style="83" customWidth="1"/>
    <col min="13074" max="13074" width="8.6640625" style="83" customWidth="1"/>
    <col min="13075" max="13075" width="6.44140625" style="83" customWidth="1"/>
    <col min="13076" max="13077" width="9.33203125" style="83" customWidth="1"/>
    <col min="13078" max="13078" width="6.44140625" style="83" customWidth="1"/>
    <col min="13079" max="13080" width="9.5546875" style="83" customWidth="1"/>
    <col min="13081" max="13081" width="6.44140625" style="83" customWidth="1"/>
    <col min="13082" max="13083" width="9.5546875" style="83" customWidth="1"/>
    <col min="13084" max="13084" width="6.6640625" style="83" customWidth="1"/>
    <col min="13085" max="13087" width="9.109375" style="83"/>
    <col min="13088" max="13088" width="10.88671875" style="83" bestFit="1" customWidth="1"/>
    <col min="13089" max="13309" width="9.109375" style="83"/>
    <col min="13310" max="13310" width="18.6640625" style="83" customWidth="1"/>
    <col min="13311" max="13312" width="9.44140625" style="83" customWidth="1"/>
    <col min="13313" max="13313" width="7.6640625" style="83" customWidth="1"/>
    <col min="13314" max="13314" width="9.33203125" style="83" customWidth="1"/>
    <col min="13315" max="13315" width="9.88671875" style="83" customWidth="1"/>
    <col min="13316" max="13316" width="7.109375" style="83" customWidth="1"/>
    <col min="13317" max="13317" width="8.5546875" style="83" customWidth="1"/>
    <col min="13318" max="13318" width="8.88671875" style="83" customWidth="1"/>
    <col min="13319" max="13319" width="7.109375" style="83" customWidth="1"/>
    <col min="13320" max="13320" width="9" style="83" customWidth="1"/>
    <col min="13321" max="13321" width="8.6640625" style="83" customWidth="1"/>
    <col min="13322" max="13322" width="6.5546875" style="83" customWidth="1"/>
    <col min="13323" max="13323" width="8.109375" style="83" customWidth="1"/>
    <col min="13324" max="13324" width="7.5546875" style="83" customWidth="1"/>
    <col min="13325" max="13325" width="7" style="83" customWidth="1"/>
    <col min="13326" max="13327" width="8.6640625" style="83" customWidth="1"/>
    <col min="13328" max="13328" width="7.33203125" style="83" customWidth="1"/>
    <col min="13329" max="13329" width="8.109375" style="83" customWidth="1"/>
    <col min="13330" max="13330" width="8.6640625" style="83" customWidth="1"/>
    <col min="13331" max="13331" width="6.44140625" style="83" customWidth="1"/>
    <col min="13332" max="13333" width="9.33203125" style="83" customWidth="1"/>
    <col min="13334" max="13334" width="6.44140625" style="83" customWidth="1"/>
    <col min="13335" max="13336" width="9.5546875" style="83" customWidth="1"/>
    <col min="13337" max="13337" width="6.44140625" style="83" customWidth="1"/>
    <col min="13338" max="13339" width="9.5546875" style="83" customWidth="1"/>
    <col min="13340" max="13340" width="6.6640625" style="83" customWidth="1"/>
    <col min="13341" max="13343" width="9.109375" style="83"/>
    <col min="13344" max="13344" width="10.88671875" style="83" bestFit="1" customWidth="1"/>
    <col min="13345" max="13565" width="9.109375" style="83"/>
    <col min="13566" max="13566" width="18.6640625" style="83" customWidth="1"/>
    <col min="13567" max="13568" width="9.44140625" style="83" customWidth="1"/>
    <col min="13569" max="13569" width="7.6640625" style="83" customWidth="1"/>
    <col min="13570" max="13570" width="9.33203125" style="83" customWidth="1"/>
    <col min="13571" max="13571" width="9.88671875" style="83" customWidth="1"/>
    <col min="13572" max="13572" width="7.109375" style="83" customWidth="1"/>
    <col min="13573" max="13573" width="8.5546875" style="83" customWidth="1"/>
    <col min="13574" max="13574" width="8.88671875" style="83" customWidth="1"/>
    <col min="13575" max="13575" width="7.109375" style="83" customWidth="1"/>
    <col min="13576" max="13576" width="9" style="83" customWidth="1"/>
    <col min="13577" max="13577" width="8.6640625" style="83" customWidth="1"/>
    <col min="13578" max="13578" width="6.5546875" style="83" customWidth="1"/>
    <col min="13579" max="13579" width="8.109375" style="83" customWidth="1"/>
    <col min="13580" max="13580" width="7.5546875" style="83" customWidth="1"/>
    <col min="13581" max="13581" width="7" style="83" customWidth="1"/>
    <col min="13582" max="13583" width="8.6640625" style="83" customWidth="1"/>
    <col min="13584" max="13584" width="7.33203125" style="83" customWidth="1"/>
    <col min="13585" max="13585" width="8.109375" style="83" customWidth="1"/>
    <col min="13586" max="13586" width="8.6640625" style="83" customWidth="1"/>
    <col min="13587" max="13587" width="6.44140625" style="83" customWidth="1"/>
    <col min="13588" max="13589" width="9.33203125" style="83" customWidth="1"/>
    <col min="13590" max="13590" width="6.44140625" style="83" customWidth="1"/>
    <col min="13591" max="13592" width="9.5546875" style="83" customWidth="1"/>
    <col min="13593" max="13593" width="6.44140625" style="83" customWidth="1"/>
    <col min="13594" max="13595" width="9.5546875" style="83" customWidth="1"/>
    <col min="13596" max="13596" width="6.6640625" style="83" customWidth="1"/>
    <col min="13597" max="13599" width="9.109375" style="83"/>
    <col min="13600" max="13600" width="10.88671875" style="83" bestFit="1" customWidth="1"/>
    <col min="13601" max="13821" width="9.109375" style="83"/>
    <col min="13822" max="13822" width="18.6640625" style="83" customWidth="1"/>
    <col min="13823" max="13824" width="9.44140625" style="83" customWidth="1"/>
    <col min="13825" max="13825" width="7.6640625" style="83" customWidth="1"/>
    <col min="13826" max="13826" width="9.33203125" style="83" customWidth="1"/>
    <col min="13827" max="13827" width="9.88671875" style="83" customWidth="1"/>
    <col min="13828" max="13828" width="7.109375" style="83" customWidth="1"/>
    <col min="13829" max="13829" width="8.5546875" style="83" customWidth="1"/>
    <col min="13830" max="13830" width="8.88671875" style="83" customWidth="1"/>
    <col min="13831" max="13831" width="7.109375" style="83" customWidth="1"/>
    <col min="13832" max="13832" width="9" style="83" customWidth="1"/>
    <col min="13833" max="13833" width="8.6640625" style="83" customWidth="1"/>
    <col min="13834" max="13834" width="6.5546875" style="83" customWidth="1"/>
    <col min="13835" max="13835" width="8.109375" style="83" customWidth="1"/>
    <col min="13836" max="13836" width="7.5546875" style="83" customWidth="1"/>
    <col min="13837" max="13837" width="7" style="83" customWidth="1"/>
    <col min="13838" max="13839" width="8.6640625" style="83" customWidth="1"/>
    <col min="13840" max="13840" width="7.33203125" style="83" customWidth="1"/>
    <col min="13841" max="13841" width="8.109375" style="83" customWidth="1"/>
    <col min="13842" max="13842" width="8.6640625" style="83" customWidth="1"/>
    <col min="13843" max="13843" width="6.44140625" style="83" customWidth="1"/>
    <col min="13844" max="13845" width="9.33203125" style="83" customWidth="1"/>
    <col min="13846" max="13846" width="6.44140625" style="83" customWidth="1"/>
    <col min="13847" max="13848" width="9.5546875" style="83" customWidth="1"/>
    <col min="13849" max="13849" width="6.44140625" style="83" customWidth="1"/>
    <col min="13850" max="13851" width="9.5546875" style="83" customWidth="1"/>
    <col min="13852" max="13852" width="6.6640625" style="83" customWidth="1"/>
    <col min="13853" max="13855" width="9.109375" style="83"/>
    <col min="13856" max="13856" width="10.88671875" style="83" bestFit="1" customWidth="1"/>
    <col min="13857" max="14077" width="9.109375" style="83"/>
    <col min="14078" max="14078" width="18.6640625" style="83" customWidth="1"/>
    <col min="14079" max="14080" width="9.44140625" style="83" customWidth="1"/>
    <col min="14081" max="14081" width="7.6640625" style="83" customWidth="1"/>
    <col min="14082" max="14082" width="9.33203125" style="83" customWidth="1"/>
    <col min="14083" max="14083" width="9.88671875" style="83" customWidth="1"/>
    <col min="14084" max="14084" width="7.109375" style="83" customWidth="1"/>
    <col min="14085" max="14085" width="8.5546875" style="83" customWidth="1"/>
    <col min="14086" max="14086" width="8.88671875" style="83" customWidth="1"/>
    <col min="14087" max="14087" width="7.109375" style="83" customWidth="1"/>
    <col min="14088" max="14088" width="9" style="83" customWidth="1"/>
    <col min="14089" max="14089" width="8.6640625" style="83" customWidth="1"/>
    <col min="14090" max="14090" width="6.5546875" style="83" customWidth="1"/>
    <col min="14091" max="14091" width="8.109375" style="83" customWidth="1"/>
    <col min="14092" max="14092" width="7.5546875" style="83" customWidth="1"/>
    <col min="14093" max="14093" width="7" style="83" customWidth="1"/>
    <col min="14094" max="14095" width="8.6640625" style="83" customWidth="1"/>
    <col min="14096" max="14096" width="7.33203125" style="83" customWidth="1"/>
    <col min="14097" max="14097" width="8.109375" style="83" customWidth="1"/>
    <col min="14098" max="14098" width="8.6640625" style="83" customWidth="1"/>
    <col min="14099" max="14099" width="6.44140625" style="83" customWidth="1"/>
    <col min="14100" max="14101" width="9.33203125" style="83" customWidth="1"/>
    <col min="14102" max="14102" width="6.44140625" style="83" customWidth="1"/>
    <col min="14103" max="14104" width="9.5546875" style="83" customWidth="1"/>
    <col min="14105" max="14105" width="6.44140625" style="83" customWidth="1"/>
    <col min="14106" max="14107" width="9.5546875" style="83" customWidth="1"/>
    <col min="14108" max="14108" width="6.6640625" style="83" customWidth="1"/>
    <col min="14109" max="14111" width="9.109375" style="83"/>
    <col min="14112" max="14112" width="10.88671875" style="83" bestFit="1" customWidth="1"/>
    <col min="14113" max="14333" width="9.109375" style="83"/>
    <col min="14334" max="14334" width="18.6640625" style="83" customWidth="1"/>
    <col min="14335" max="14336" width="9.44140625" style="83" customWidth="1"/>
    <col min="14337" max="14337" width="7.6640625" style="83" customWidth="1"/>
    <col min="14338" max="14338" width="9.33203125" style="83" customWidth="1"/>
    <col min="14339" max="14339" width="9.88671875" style="83" customWidth="1"/>
    <col min="14340" max="14340" width="7.109375" style="83" customWidth="1"/>
    <col min="14341" max="14341" width="8.5546875" style="83" customWidth="1"/>
    <col min="14342" max="14342" width="8.88671875" style="83" customWidth="1"/>
    <col min="14343" max="14343" width="7.109375" style="83" customWidth="1"/>
    <col min="14344" max="14344" width="9" style="83" customWidth="1"/>
    <col min="14345" max="14345" width="8.6640625" style="83" customWidth="1"/>
    <col min="14346" max="14346" width="6.5546875" style="83" customWidth="1"/>
    <col min="14347" max="14347" width="8.109375" style="83" customWidth="1"/>
    <col min="14348" max="14348" width="7.5546875" style="83" customWidth="1"/>
    <col min="14349" max="14349" width="7" style="83" customWidth="1"/>
    <col min="14350" max="14351" width="8.6640625" style="83" customWidth="1"/>
    <col min="14352" max="14352" width="7.33203125" style="83" customWidth="1"/>
    <col min="14353" max="14353" width="8.109375" style="83" customWidth="1"/>
    <col min="14354" max="14354" width="8.6640625" style="83" customWidth="1"/>
    <col min="14355" max="14355" width="6.44140625" style="83" customWidth="1"/>
    <col min="14356" max="14357" width="9.33203125" style="83" customWidth="1"/>
    <col min="14358" max="14358" width="6.44140625" style="83" customWidth="1"/>
    <col min="14359" max="14360" width="9.5546875" style="83" customWidth="1"/>
    <col min="14361" max="14361" width="6.44140625" style="83" customWidth="1"/>
    <col min="14362" max="14363" width="9.5546875" style="83" customWidth="1"/>
    <col min="14364" max="14364" width="6.6640625" style="83" customWidth="1"/>
    <col min="14365" max="14367" width="9.109375" style="83"/>
    <col min="14368" max="14368" width="10.88671875" style="83" bestFit="1" customWidth="1"/>
    <col min="14369" max="14589" width="9.109375" style="83"/>
    <col min="14590" max="14590" width="18.6640625" style="83" customWidth="1"/>
    <col min="14591" max="14592" width="9.44140625" style="83" customWidth="1"/>
    <col min="14593" max="14593" width="7.6640625" style="83" customWidth="1"/>
    <col min="14594" max="14594" width="9.33203125" style="83" customWidth="1"/>
    <col min="14595" max="14595" width="9.88671875" style="83" customWidth="1"/>
    <col min="14596" max="14596" width="7.109375" style="83" customWidth="1"/>
    <col min="14597" max="14597" width="8.5546875" style="83" customWidth="1"/>
    <col min="14598" max="14598" width="8.88671875" style="83" customWidth="1"/>
    <col min="14599" max="14599" width="7.109375" style="83" customWidth="1"/>
    <col min="14600" max="14600" width="9" style="83" customWidth="1"/>
    <col min="14601" max="14601" width="8.6640625" style="83" customWidth="1"/>
    <col min="14602" max="14602" width="6.5546875" style="83" customWidth="1"/>
    <col min="14603" max="14603" width="8.109375" style="83" customWidth="1"/>
    <col min="14604" max="14604" width="7.5546875" style="83" customWidth="1"/>
    <col min="14605" max="14605" width="7" style="83" customWidth="1"/>
    <col min="14606" max="14607" width="8.6640625" style="83" customWidth="1"/>
    <col min="14608" max="14608" width="7.33203125" style="83" customWidth="1"/>
    <col min="14609" max="14609" width="8.109375" style="83" customWidth="1"/>
    <col min="14610" max="14610" width="8.6640625" style="83" customWidth="1"/>
    <col min="14611" max="14611" width="6.44140625" style="83" customWidth="1"/>
    <col min="14612" max="14613" width="9.33203125" style="83" customWidth="1"/>
    <col min="14614" max="14614" width="6.44140625" style="83" customWidth="1"/>
    <col min="14615" max="14616" width="9.5546875" style="83" customWidth="1"/>
    <col min="14617" max="14617" width="6.44140625" style="83" customWidth="1"/>
    <col min="14618" max="14619" width="9.5546875" style="83" customWidth="1"/>
    <col min="14620" max="14620" width="6.6640625" style="83" customWidth="1"/>
    <col min="14621" max="14623" width="9.109375" style="83"/>
    <col min="14624" max="14624" width="10.88671875" style="83" bestFit="1" customWidth="1"/>
    <col min="14625" max="14845" width="9.109375" style="83"/>
    <col min="14846" max="14846" width="18.6640625" style="83" customWidth="1"/>
    <col min="14847" max="14848" width="9.44140625" style="83" customWidth="1"/>
    <col min="14849" max="14849" width="7.6640625" style="83" customWidth="1"/>
    <col min="14850" max="14850" width="9.33203125" style="83" customWidth="1"/>
    <col min="14851" max="14851" width="9.88671875" style="83" customWidth="1"/>
    <col min="14852" max="14852" width="7.109375" style="83" customWidth="1"/>
    <col min="14853" max="14853" width="8.5546875" style="83" customWidth="1"/>
    <col min="14854" max="14854" width="8.88671875" style="83" customWidth="1"/>
    <col min="14855" max="14855" width="7.109375" style="83" customWidth="1"/>
    <col min="14856" max="14856" width="9" style="83" customWidth="1"/>
    <col min="14857" max="14857" width="8.6640625" style="83" customWidth="1"/>
    <col min="14858" max="14858" width="6.5546875" style="83" customWidth="1"/>
    <col min="14859" max="14859" width="8.109375" style="83" customWidth="1"/>
    <col min="14860" max="14860" width="7.5546875" style="83" customWidth="1"/>
    <col min="14861" max="14861" width="7" style="83" customWidth="1"/>
    <col min="14862" max="14863" width="8.6640625" style="83" customWidth="1"/>
    <col min="14864" max="14864" width="7.33203125" style="83" customWidth="1"/>
    <col min="14865" max="14865" width="8.109375" style="83" customWidth="1"/>
    <col min="14866" max="14866" width="8.6640625" style="83" customWidth="1"/>
    <col min="14867" max="14867" width="6.44140625" style="83" customWidth="1"/>
    <col min="14868" max="14869" width="9.33203125" style="83" customWidth="1"/>
    <col min="14870" max="14870" width="6.44140625" style="83" customWidth="1"/>
    <col min="14871" max="14872" width="9.5546875" style="83" customWidth="1"/>
    <col min="14873" max="14873" width="6.44140625" style="83" customWidth="1"/>
    <col min="14874" max="14875" width="9.5546875" style="83" customWidth="1"/>
    <col min="14876" max="14876" width="6.6640625" style="83" customWidth="1"/>
    <col min="14877" max="14879" width="9.109375" style="83"/>
    <col min="14880" max="14880" width="10.88671875" style="83" bestFit="1" customWidth="1"/>
    <col min="14881" max="15101" width="9.109375" style="83"/>
    <col min="15102" max="15102" width="18.6640625" style="83" customWidth="1"/>
    <col min="15103" max="15104" width="9.44140625" style="83" customWidth="1"/>
    <col min="15105" max="15105" width="7.6640625" style="83" customWidth="1"/>
    <col min="15106" max="15106" width="9.33203125" style="83" customWidth="1"/>
    <col min="15107" max="15107" width="9.88671875" style="83" customWidth="1"/>
    <col min="15108" max="15108" width="7.109375" style="83" customWidth="1"/>
    <col min="15109" max="15109" width="8.5546875" style="83" customWidth="1"/>
    <col min="15110" max="15110" width="8.88671875" style="83" customWidth="1"/>
    <col min="15111" max="15111" width="7.109375" style="83" customWidth="1"/>
    <col min="15112" max="15112" width="9" style="83" customWidth="1"/>
    <col min="15113" max="15113" width="8.6640625" style="83" customWidth="1"/>
    <col min="15114" max="15114" width="6.5546875" style="83" customWidth="1"/>
    <col min="15115" max="15115" width="8.109375" style="83" customWidth="1"/>
    <col min="15116" max="15116" width="7.5546875" style="83" customWidth="1"/>
    <col min="15117" max="15117" width="7" style="83" customWidth="1"/>
    <col min="15118" max="15119" width="8.6640625" style="83" customWidth="1"/>
    <col min="15120" max="15120" width="7.33203125" style="83" customWidth="1"/>
    <col min="15121" max="15121" width="8.109375" style="83" customWidth="1"/>
    <col min="15122" max="15122" width="8.6640625" style="83" customWidth="1"/>
    <col min="15123" max="15123" width="6.44140625" style="83" customWidth="1"/>
    <col min="15124" max="15125" width="9.33203125" style="83" customWidth="1"/>
    <col min="15126" max="15126" width="6.44140625" style="83" customWidth="1"/>
    <col min="15127" max="15128" width="9.5546875" style="83" customWidth="1"/>
    <col min="15129" max="15129" width="6.44140625" style="83" customWidth="1"/>
    <col min="15130" max="15131" width="9.5546875" style="83" customWidth="1"/>
    <col min="15132" max="15132" width="6.6640625" style="83" customWidth="1"/>
    <col min="15133" max="15135" width="9.109375" style="83"/>
    <col min="15136" max="15136" width="10.88671875" style="83" bestFit="1" customWidth="1"/>
    <col min="15137" max="15357" width="9.109375" style="83"/>
    <col min="15358" max="15358" width="18.6640625" style="83" customWidth="1"/>
    <col min="15359" max="15360" width="9.44140625" style="83" customWidth="1"/>
    <col min="15361" max="15361" width="7.6640625" style="83" customWidth="1"/>
    <col min="15362" max="15362" width="9.33203125" style="83" customWidth="1"/>
    <col min="15363" max="15363" width="9.88671875" style="83" customWidth="1"/>
    <col min="15364" max="15364" width="7.109375" style="83" customWidth="1"/>
    <col min="15365" max="15365" width="8.5546875" style="83" customWidth="1"/>
    <col min="15366" max="15366" width="8.88671875" style="83" customWidth="1"/>
    <col min="15367" max="15367" width="7.109375" style="83" customWidth="1"/>
    <col min="15368" max="15368" width="9" style="83" customWidth="1"/>
    <col min="15369" max="15369" width="8.6640625" style="83" customWidth="1"/>
    <col min="15370" max="15370" width="6.5546875" style="83" customWidth="1"/>
    <col min="15371" max="15371" width="8.109375" style="83" customWidth="1"/>
    <col min="15372" max="15372" width="7.5546875" style="83" customWidth="1"/>
    <col min="15373" max="15373" width="7" style="83" customWidth="1"/>
    <col min="15374" max="15375" width="8.6640625" style="83" customWidth="1"/>
    <col min="15376" max="15376" width="7.33203125" style="83" customWidth="1"/>
    <col min="15377" max="15377" width="8.109375" style="83" customWidth="1"/>
    <col min="15378" max="15378" width="8.6640625" style="83" customWidth="1"/>
    <col min="15379" max="15379" width="6.44140625" style="83" customWidth="1"/>
    <col min="15380" max="15381" width="9.33203125" style="83" customWidth="1"/>
    <col min="15382" max="15382" width="6.44140625" style="83" customWidth="1"/>
    <col min="15383" max="15384" width="9.5546875" style="83" customWidth="1"/>
    <col min="15385" max="15385" width="6.44140625" style="83" customWidth="1"/>
    <col min="15386" max="15387" width="9.5546875" style="83" customWidth="1"/>
    <col min="15388" max="15388" width="6.6640625" style="83" customWidth="1"/>
    <col min="15389" max="15391" width="9.109375" style="83"/>
    <col min="15392" max="15392" width="10.88671875" style="83" bestFit="1" customWidth="1"/>
    <col min="15393" max="15613" width="9.109375" style="83"/>
    <col min="15614" max="15614" width="18.6640625" style="83" customWidth="1"/>
    <col min="15615" max="15616" width="9.44140625" style="83" customWidth="1"/>
    <col min="15617" max="15617" width="7.6640625" style="83" customWidth="1"/>
    <col min="15618" max="15618" width="9.33203125" style="83" customWidth="1"/>
    <col min="15619" max="15619" width="9.88671875" style="83" customWidth="1"/>
    <col min="15620" max="15620" width="7.109375" style="83" customWidth="1"/>
    <col min="15621" max="15621" width="8.5546875" style="83" customWidth="1"/>
    <col min="15622" max="15622" width="8.88671875" style="83" customWidth="1"/>
    <col min="15623" max="15623" width="7.109375" style="83" customWidth="1"/>
    <col min="15624" max="15624" width="9" style="83" customWidth="1"/>
    <col min="15625" max="15625" width="8.6640625" style="83" customWidth="1"/>
    <col min="15626" max="15626" width="6.5546875" style="83" customWidth="1"/>
    <col min="15627" max="15627" width="8.109375" style="83" customWidth="1"/>
    <col min="15628" max="15628" width="7.5546875" style="83" customWidth="1"/>
    <col min="15629" max="15629" width="7" style="83" customWidth="1"/>
    <col min="15630" max="15631" width="8.6640625" style="83" customWidth="1"/>
    <col min="15632" max="15632" width="7.33203125" style="83" customWidth="1"/>
    <col min="15633" max="15633" width="8.109375" style="83" customWidth="1"/>
    <col min="15634" max="15634" width="8.6640625" style="83" customWidth="1"/>
    <col min="15635" max="15635" width="6.44140625" style="83" customWidth="1"/>
    <col min="15636" max="15637" width="9.33203125" style="83" customWidth="1"/>
    <col min="15638" max="15638" width="6.44140625" style="83" customWidth="1"/>
    <col min="15639" max="15640" width="9.5546875" style="83" customWidth="1"/>
    <col min="15641" max="15641" width="6.44140625" style="83" customWidth="1"/>
    <col min="15642" max="15643" width="9.5546875" style="83" customWidth="1"/>
    <col min="15644" max="15644" width="6.6640625" style="83" customWidth="1"/>
    <col min="15645" max="15647" width="9.109375" style="83"/>
    <col min="15648" max="15648" width="10.88671875" style="83" bestFit="1" customWidth="1"/>
    <col min="15649" max="15869" width="9.109375" style="83"/>
    <col min="15870" max="15870" width="18.6640625" style="83" customWidth="1"/>
    <col min="15871" max="15872" width="9.44140625" style="83" customWidth="1"/>
    <col min="15873" max="15873" width="7.6640625" style="83" customWidth="1"/>
    <col min="15874" max="15874" width="9.33203125" style="83" customWidth="1"/>
    <col min="15875" max="15875" width="9.88671875" style="83" customWidth="1"/>
    <col min="15876" max="15876" width="7.109375" style="83" customWidth="1"/>
    <col min="15877" max="15877" width="8.5546875" style="83" customWidth="1"/>
    <col min="15878" max="15878" width="8.88671875" style="83" customWidth="1"/>
    <col min="15879" max="15879" width="7.109375" style="83" customWidth="1"/>
    <col min="15880" max="15880" width="9" style="83" customWidth="1"/>
    <col min="15881" max="15881" width="8.6640625" style="83" customWidth="1"/>
    <col min="15882" max="15882" width="6.5546875" style="83" customWidth="1"/>
    <col min="15883" max="15883" width="8.109375" style="83" customWidth="1"/>
    <col min="15884" max="15884" width="7.5546875" style="83" customWidth="1"/>
    <col min="15885" max="15885" width="7" style="83" customWidth="1"/>
    <col min="15886" max="15887" width="8.6640625" style="83" customWidth="1"/>
    <col min="15888" max="15888" width="7.33203125" style="83" customWidth="1"/>
    <col min="15889" max="15889" width="8.109375" style="83" customWidth="1"/>
    <col min="15890" max="15890" width="8.6640625" style="83" customWidth="1"/>
    <col min="15891" max="15891" width="6.44140625" style="83" customWidth="1"/>
    <col min="15892" max="15893" width="9.33203125" style="83" customWidth="1"/>
    <col min="15894" max="15894" width="6.44140625" style="83" customWidth="1"/>
    <col min="15895" max="15896" width="9.5546875" style="83" customWidth="1"/>
    <col min="15897" max="15897" width="6.44140625" style="83" customWidth="1"/>
    <col min="15898" max="15899" width="9.5546875" style="83" customWidth="1"/>
    <col min="15900" max="15900" width="6.6640625" style="83" customWidth="1"/>
    <col min="15901" max="15903" width="9.109375" style="83"/>
    <col min="15904" max="15904" width="10.88671875" style="83" bestFit="1" customWidth="1"/>
    <col min="15905" max="16125" width="9.109375" style="83"/>
    <col min="16126" max="16126" width="18.6640625" style="83" customWidth="1"/>
    <col min="16127" max="16128" width="9.44140625" style="83" customWidth="1"/>
    <col min="16129" max="16129" width="7.6640625" style="83" customWidth="1"/>
    <col min="16130" max="16130" width="9.33203125" style="83" customWidth="1"/>
    <col min="16131" max="16131" width="9.88671875" style="83" customWidth="1"/>
    <col min="16132" max="16132" width="7.109375" style="83" customWidth="1"/>
    <col min="16133" max="16133" width="8.5546875" style="83" customWidth="1"/>
    <col min="16134" max="16134" width="8.88671875" style="83" customWidth="1"/>
    <col min="16135" max="16135" width="7.109375" style="83" customWidth="1"/>
    <col min="16136" max="16136" width="9" style="83" customWidth="1"/>
    <col min="16137" max="16137" width="8.6640625" style="83" customWidth="1"/>
    <col min="16138" max="16138" width="6.5546875" style="83" customWidth="1"/>
    <col min="16139" max="16139" width="8.109375" style="83" customWidth="1"/>
    <col min="16140" max="16140" width="7.5546875" style="83" customWidth="1"/>
    <col min="16141" max="16141" width="7" style="83" customWidth="1"/>
    <col min="16142" max="16143" width="8.6640625" style="83" customWidth="1"/>
    <col min="16144" max="16144" width="7.33203125" style="83" customWidth="1"/>
    <col min="16145" max="16145" width="8.109375" style="83" customWidth="1"/>
    <col min="16146" max="16146" width="8.6640625" style="83" customWidth="1"/>
    <col min="16147" max="16147" width="6.44140625" style="83" customWidth="1"/>
    <col min="16148" max="16149" width="9.33203125" style="83" customWidth="1"/>
    <col min="16150" max="16150" width="6.44140625" style="83" customWidth="1"/>
    <col min="16151" max="16152" width="9.5546875" style="83" customWidth="1"/>
    <col min="16153" max="16153" width="6.44140625" style="83" customWidth="1"/>
    <col min="16154" max="16155" width="9.5546875" style="83" customWidth="1"/>
    <col min="16156" max="16156" width="6.6640625" style="83" customWidth="1"/>
    <col min="16157" max="16159" width="9.109375" style="83"/>
    <col min="16160" max="16160" width="10.88671875" style="83" bestFit="1" customWidth="1"/>
    <col min="16161" max="16384" width="9.109375" style="83"/>
  </cols>
  <sheetData>
    <row r="1" spans="1:29" s="60" customFormat="1" ht="43.2" customHeight="1">
      <c r="A1" s="166"/>
      <c r="B1" s="351" t="s">
        <v>126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56"/>
      <c r="O1" s="56"/>
      <c r="P1" s="56"/>
      <c r="Q1" s="57"/>
      <c r="R1" s="57"/>
      <c r="S1" s="58"/>
      <c r="T1" s="57"/>
      <c r="U1" s="57"/>
      <c r="V1" s="58"/>
      <c r="W1" s="57"/>
      <c r="X1" s="57"/>
      <c r="Y1" s="59"/>
      <c r="AA1" s="61"/>
      <c r="AB1" s="184" t="s">
        <v>26</v>
      </c>
    </row>
    <row r="2" spans="1:29" s="60" customFormat="1" ht="11.25" customHeight="1">
      <c r="A2" s="166"/>
      <c r="B2" s="167"/>
      <c r="C2" s="167"/>
      <c r="D2" s="167"/>
      <c r="E2" s="167"/>
      <c r="F2" s="167"/>
      <c r="G2" s="167"/>
      <c r="H2" s="156"/>
      <c r="I2" s="156"/>
      <c r="J2" s="156"/>
      <c r="K2" s="167"/>
      <c r="L2" s="167"/>
      <c r="M2" s="62" t="s">
        <v>9</v>
      </c>
      <c r="N2" s="56"/>
      <c r="O2" s="56"/>
      <c r="P2" s="56"/>
      <c r="Q2" s="57"/>
      <c r="R2" s="57"/>
      <c r="S2" s="58"/>
      <c r="T2" s="57"/>
      <c r="U2" s="57"/>
      <c r="V2" s="58"/>
      <c r="W2" s="57"/>
      <c r="X2" s="57"/>
      <c r="Y2" s="59"/>
      <c r="AA2" s="61"/>
      <c r="AB2" s="62" t="s">
        <v>9</v>
      </c>
    </row>
    <row r="3" spans="1:29" s="60" customFormat="1" ht="27.75" customHeight="1">
      <c r="A3" s="318"/>
      <c r="B3" s="330" t="s">
        <v>10</v>
      </c>
      <c r="C3" s="331"/>
      <c r="D3" s="332"/>
      <c r="E3" s="330" t="s">
        <v>17</v>
      </c>
      <c r="F3" s="331"/>
      <c r="G3" s="332"/>
      <c r="H3" s="339" t="s">
        <v>30</v>
      </c>
      <c r="I3" s="339"/>
      <c r="J3" s="339"/>
      <c r="K3" s="330" t="s">
        <v>18</v>
      </c>
      <c r="L3" s="331"/>
      <c r="M3" s="332"/>
      <c r="N3" s="330" t="s">
        <v>12</v>
      </c>
      <c r="O3" s="331"/>
      <c r="P3" s="332"/>
      <c r="Q3" s="330" t="s">
        <v>13</v>
      </c>
      <c r="R3" s="331"/>
      <c r="S3" s="331"/>
      <c r="T3" s="330" t="s">
        <v>19</v>
      </c>
      <c r="U3" s="331"/>
      <c r="V3" s="332"/>
      <c r="W3" s="340" t="s">
        <v>21</v>
      </c>
      <c r="X3" s="341"/>
      <c r="Y3" s="342"/>
      <c r="Z3" s="330" t="s">
        <v>20</v>
      </c>
      <c r="AA3" s="331"/>
      <c r="AB3" s="332"/>
    </row>
    <row r="4" spans="1:29" s="63" customFormat="1" ht="22.5" customHeight="1">
      <c r="A4" s="319"/>
      <c r="B4" s="333"/>
      <c r="C4" s="334"/>
      <c r="D4" s="335"/>
      <c r="E4" s="333"/>
      <c r="F4" s="334"/>
      <c r="G4" s="335"/>
      <c r="H4" s="339"/>
      <c r="I4" s="339"/>
      <c r="J4" s="339"/>
      <c r="K4" s="334"/>
      <c r="L4" s="334"/>
      <c r="M4" s="335"/>
      <c r="N4" s="333"/>
      <c r="O4" s="334"/>
      <c r="P4" s="335"/>
      <c r="Q4" s="333"/>
      <c r="R4" s="334"/>
      <c r="S4" s="334"/>
      <c r="T4" s="333"/>
      <c r="U4" s="334"/>
      <c r="V4" s="335"/>
      <c r="W4" s="343"/>
      <c r="X4" s="344"/>
      <c r="Y4" s="345"/>
      <c r="Z4" s="333"/>
      <c r="AA4" s="334"/>
      <c r="AB4" s="335"/>
    </row>
    <row r="5" spans="1:29" s="63" customFormat="1" ht="9" customHeight="1">
      <c r="A5" s="319"/>
      <c r="B5" s="336"/>
      <c r="C5" s="337"/>
      <c r="D5" s="338"/>
      <c r="E5" s="336"/>
      <c r="F5" s="337"/>
      <c r="G5" s="338"/>
      <c r="H5" s="339"/>
      <c r="I5" s="339"/>
      <c r="J5" s="339"/>
      <c r="K5" s="337"/>
      <c r="L5" s="337"/>
      <c r="M5" s="338"/>
      <c r="N5" s="336"/>
      <c r="O5" s="337"/>
      <c r="P5" s="338"/>
      <c r="Q5" s="336"/>
      <c r="R5" s="337"/>
      <c r="S5" s="337"/>
      <c r="T5" s="336"/>
      <c r="U5" s="337"/>
      <c r="V5" s="338"/>
      <c r="W5" s="346"/>
      <c r="X5" s="347"/>
      <c r="Y5" s="348"/>
      <c r="Z5" s="336"/>
      <c r="AA5" s="337"/>
      <c r="AB5" s="338"/>
    </row>
    <row r="6" spans="1:29" s="63" customFormat="1" ht="21.6" customHeight="1">
      <c r="A6" s="320"/>
      <c r="B6" s="64">
        <v>2020</v>
      </c>
      <c r="C6" s="64">
        <v>2021</v>
      </c>
      <c r="D6" s="65" t="s">
        <v>3</v>
      </c>
      <c r="E6" s="64">
        <v>2020</v>
      </c>
      <c r="F6" s="64">
        <v>2021</v>
      </c>
      <c r="G6" s="65" t="s">
        <v>3</v>
      </c>
      <c r="H6" s="64">
        <v>2020</v>
      </c>
      <c r="I6" s="64">
        <v>2021</v>
      </c>
      <c r="J6" s="65" t="s">
        <v>3</v>
      </c>
      <c r="K6" s="64">
        <v>2020</v>
      </c>
      <c r="L6" s="64">
        <v>2021</v>
      </c>
      <c r="M6" s="65" t="s">
        <v>3</v>
      </c>
      <c r="N6" s="64">
        <v>2020</v>
      </c>
      <c r="O6" s="64">
        <v>2021</v>
      </c>
      <c r="P6" s="65" t="s">
        <v>3</v>
      </c>
      <c r="Q6" s="64">
        <v>2020</v>
      </c>
      <c r="R6" s="64">
        <v>2021</v>
      </c>
      <c r="S6" s="65" t="s">
        <v>3</v>
      </c>
      <c r="T6" s="64">
        <v>2020</v>
      </c>
      <c r="U6" s="64">
        <v>2021</v>
      </c>
      <c r="V6" s="65" t="s">
        <v>3</v>
      </c>
      <c r="W6" s="64">
        <v>2020</v>
      </c>
      <c r="X6" s="64">
        <v>2021</v>
      </c>
      <c r="Y6" s="65" t="s">
        <v>3</v>
      </c>
      <c r="Z6" s="64">
        <v>2020</v>
      </c>
      <c r="AA6" s="64">
        <v>2021</v>
      </c>
      <c r="AB6" s="65" t="s">
        <v>3</v>
      </c>
    </row>
    <row r="7" spans="1:29" s="67" customFormat="1" ht="11.25" customHeight="1">
      <c r="A7" s="66" t="s">
        <v>5</v>
      </c>
      <c r="B7" s="66">
        <v>1</v>
      </c>
      <c r="C7" s="66">
        <v>2</v>
      </c>
      <c r="D7" s="66">
        <v>3</v>
      </c>
      <c r="E7" s="66">
        <v>4</v>
      </c>
      <c r="F7" s="66">
        <v>5</v>
      </c>
      <c r="G7" s="66">
        <v>6</v>
      </c>
      <c r="H7" s="66">
        <v>7</v>
      </c>
      <c r="I7" s="66">
        <v>8</v>
      </c>
      <c r="J7" s="66">
        <v>9</v>
      </c>
      <c r="K7" s="66">
        <v>10</v>
      </c>
      <c r="L7" s="66">
        <v>11</v>
      </c>
      <c r="M7" s="66">
        <v>12</v>
      </c>
      <c r="N7" s="66">
        <v>13</v>
      </c>
      <c r="O7" s="66">
        <v>14</v>
      </c>
      <c r="P7" s="66">
        <v>15</v>
      </c>
      <c r="Q7" s="66">
        <v>16</v>
      </c>
      <c r="R7" s="66">
        <v>17</v>
      </c>
      <c r="S7" s="66">
        <v>18</v>
      </c>
      <c r="T7" s="66">
        <v>19</v>
      </c>
      <c r="U7" s="66">
        <v>20</v>
      </c>
      <c r="V7" s="66">
        <v>21</v>
      </c>
      <c r="W7" s="66">
        <v>22</v>
      </c>
      <c r="X7" s="66">
        <v>23</v>
      </c>
      <c r="Y7" s="66">
        <v>24</v>
      </c>
      <c r="Z7" s="66">
        <v>25</v>
      </c>
      <c r="AA7" s="66">
        <v>26</v>
      </c>
      <c r="AB7" s="66">
        <v>27</v>
      </c>
    </row>
    <row r="8" spans="1:29" s="73" customFormat="1" ht="15" customHeight="1">
      <c r="A8" s="68" t="s">
        <v>48</v>
      </c>
      <c r="B8" s="69">
        <v>28362</v>
      </c>
      <c r="C8" s="69">
        <v>41070</v>
      </c>
      <c r="D8" s="70">
        <f>C8/B8*100</f>
        <v>144.8064311402581</v>
      </c>
      <c r="E8" s="71">
        <v>10244</v>
      </c>
      <c r="F8" s="71">
        <v>10351</v>
      </c>
      <c r="G8" s="191">
        <f>F8/E8*100</f>
        <v>101.04451386177276</v>
      </c>
      <c r="H8" s="71">
        <v>3530</v>
      </c>
      <c r="I8" s="71">
        <v>3056</v>
      </c>
      <c r="J8" s="191">
        <f>I8/H8*100</f>
        <v>86.572237960339947</v>
      </c>
      <c r="K8" s="71">
        <v>952</v>
      </c>
      <c r="L8" s="71">
        <v>821</v>
      </c>
      <c r="M8" s="191">
        <f>L8/K8*100</f>
        <v>86.239495798319325</v>
      </c>
      <c r="N8" s="71">
        <v>892</v>
      </c>
      <c r="O8" s="71">
        <v>663</v>
      </c>
      <c r="P8" s="191">
        <f>O8/N8*100</f>
        <v>74.327354260089677</v>
      </c>
      <c r="Q8" s="71">
        <v>8880</v>
      </c>
      <c r="R8" s="71">
        <v>9100</v>
      </c>
      <c r="S8" s="191">
        <f>R8/Q8*100</f>
        <v>102.47747747747749</v>
      </c>
      <c r="T8" s="71">
        <v>23480</v>
      </c>
      <c r="U8" s="71">
        <v>14679</v>
      </c>
      <c r="V8" s="191">
        <f>U8/T8*100</f>
        <v>62.517035775127773</v>
      </c>
      <c r="W8" s="218">
        <v>5599</v>
      </c>
      <c r="X8" s="71">
        <v>2787</v>
      </c>
      <c r="Y8" s="191">
        <f>X8/W8*100</f>
        <v>49.776745847472768</v>
      </c>
      <c r="Z8" s="71">
        <v>4369</v>
      </c>
      <c r="AA8" s="218">
        <v>2030</v>
      </c>
      <c r="AB8" s="192">
        <f>AA8/Z8*100</f>
        <v>46.463721675440603</v>
      </c>
    </row>
    <row r="9" spans="1:29" ht="16.5" customHeight="1">
      <c r="A9" s="74" t="s">
        <v>49</v>
      </c>
      <c r="B9" s="75">
        <v>5626</v>
      </c>
      <c r="C9" s="75">
        <v>8933</v>
      </c>
      <c r="D9" s="221">
        <v>158.78066121578388</v>
      </c>
      <c r="E9" s="76">
        <v>2119</v>
      </c>
      <c r="F9" s="77">
        <v>2160</v>
      </c>
      <c r="G9" s="79">
        <v>101.93487494100989</v>
      </c>
      <c r="H9" s="78">
        <v>269</v>
      </c>
      <c r="I9" s="78">
        <v>168</v>
      </c>
      <c r="J9" s="79">
        <v>62.45353159851301</v>
      </c>
      <c r="K9" s="77">
        <v>54</v>
      </c>
      <c r="L9" s="77">
        <v>61</v>
      </c>
      <c r="M9" s="79">
        <v>112.96296296296295</v>
      </c>
      <c r="N9" s="78">
        <v>17</v>
      </c>
      <c r="O9" s="78">
        <v>13</v>
      </c>
      <c r="P9" s="79">
        <v>76.470588235294116</v>
      </c>
      <c r="Q9" s="76">
        <v>1682</v>
      </c>
      <c r="R9" s="78">
        <v>1682</v>
      </c>
      <c r="S9" s="79">
        <v>100</v>
      </c>
      <c r="T9" s="78">
        <v>4890</v>
      </c>
      <c r="U9" s="78">
        <v>3894</v>
      </c>
      <c r="V9" s="79">
        <v>79.631901840490798</v>
      </c>
      <c r="W9" s="246">
        <v>1417</v>
      </c>
      <c r="X9" s="80">
        <v>582</v>
      </c>
      <c r="Y9" s="79">
        <v>41.072688779110798</v>
      </c>
      <c r="Z9" s="77">
        <v>1146</v>
      </c>
      <c r="AA9" s="246">
        <v>423</v>
      </c>
      <c r="AB9" s="193">
        <v>36.910994764397905</v>
      </c>
      <c r="AC9" s="82"/>
    </row>
    <row r="10" spans="1:29" ht="16.5" customHeight="1">
      <c r="A10" s="74" t="s">
        <v>50</v>
      </c>
      <c r="B10" s="75">
        <v>4081</v>
      </c>
      <c r="C10" s="75">
        <v>4607</v>
      </c>
      <c r="D10" s="221">
        <v>112.88899779465818</v>
      </c>
      <c r="E10" s="76">
        <v>948</v>
      </c>
      <c r="F10" s="77">
        <v>956</v>
      </c>
      <c r="G10" s="79">
        <v>100.84388185654008</v>
      </c>
      <c r="H10" s="78">
        <v>292</v>
      </c>
      <c r="I10" s="78">
        <v>114</v>
      </c>
      <c r="J10" s="79">
        <v>39.041095890410958</v>
      </c>
      <c r="K10" s="77">
        <v>74</v>
      </c>
      <c r="L10" s="77">
        <v>53</v>
      </c>
      <c r="M10" s="79">
        <v>71.621621621621628</v>
      </c>
      <c r="N10" s="78">
        <v>81</v>
      </c>
      <c r="O10" s="78">
        <v>21</v>
      </c>
      <c r="P10" s="79">
        <v>25.925925925925924</v>
      </c>
      <c r="Q10" s="76">
        <v>770</v>
      </c>
      <c r="R10" s="78">
        <v>813</v>
      </c>
      <c r="S10" s="79">
        <v>105.58441558441558</v>
      </c>
      <c r="T10" s="78">
        <v>3746</v>
      </c>
      <c r="U10" s="78">
        <v>780</v>
      </c>
      <c r="V10" s="79">
        <v>20.822210357714894</v>
      </c>
      <c r="W10" s="247">
        <v>617</v>
      </c>
      <c r="X10" s="80">
        <v>273</v>
      </c>
      <c r="Y10" s="79">
        <v>44.246353322528364</v>
      </c>
      <c r="Z10" s="77">
        <v>481</v>
      </c>
      <c r="AA10" s="247">
        <v>207</v>
      </c>
      <c r="AB10" s="193">
        <v>43.03534303534304</v>
      </c>
      <c r="AC10" s="82"/>
    </row>
    <row r="11" spans="1:29" ht="16.5" customHeight="1">
      <c r="A11" s="74" t="s">
        <v>51</v>
      </c>
      <c r="B11" s="75">
        <v>930</v>
      </c>
      <c r="C11" s="75">
        <v>1658</v>
      </c>
      <c r="D11" s="221">
        <v>178.27956989247312</v>
      </c>
      <c r="E11" s="76">
        <v>145</v>
      </c>
      <c r="F11" s="77">
        <v>153</v>
      </c>
      <c r="G11" s="79">
        <v>105.51724137931035</v>
      </c>
      <c r="H11" s="78">
        <v>27</v>
      </c>
      <c r="I11" s="78">
        <v>15</v>
      </c>
      <c r="J11" s="79">
        <v>55.555555555555557</v>
      </c>
      <c r="K11" s="77">
        <v>5</v>
      </c>
      <c r="L11" s="77">
        <v>8</v>
      </c>
      <c r="M11" s="79">
        <v>160</v>
      </c>
      <c r="N11" s="78">
        <v>0</v>
      </c>
      <c r="O11" s="78">
        <v>20</v>
      </c>
      <c r="P11" s="79" t="s">
        <v>114</v>
      </c>
      <c r="Q11" s="76">
        <v>42</v>
      </c>
      <c r="R11" s="78">
        <v>133</v>
      </c>
      <c r="S11" s="79">
        <v>316.66666666666663</v>
      </c>
      <c r="T11" s="78">
        <v>869</v>
      </c>
      <c r="U11" s="78">
        <v>772</v>
      </c>
      <c r="V11" s="79">
        <v>88.83774453394706</v>
      </c>
      <c r="W11" s="247">
        <v>92</v>
      </c>
      <c r="X11" s="80">
        <v>28</v>
      </c>
      <c r="Y11" s="79">
        <v>30.434782608695656</v>
      </c>
      <c r="Z11" s="77">
        <v>77</v>
      </c>
      <c r="AA11" s="247">
        <v>21</v>
      </c>
      <c r="AB11" s="193">
        <v>27.27272727272727</v>
      </c>
      <c r="AC11" s="82"/>
    </row>
    <row r="12" spans="1:29" ht="16.5" customHeight="1">
      <c r="A12" s="74" t="s">
        <v>52</v>
      </c>
      <c r="B12" s="75">
        <v>1834</v>
      </c>
      <c r="C12" s="75">
        <v>3036</v>
      </c>
      <c r="D12" s="221">
        <v>165.53980370774264</v>
      </c>
      <c r="E12" s="76">
        <v>789</v>
      </c>
      <c r="F12" s="77">
        <v>813</v>
      </c>
      <c r="G12" s="79">
        <v>103.04182509505704</v>
      </c>
      <c r="H12" s="78">
        <v>196</v>
      </c>
      <c r="I12" s="78">
        <v>189</v>
      </c>
      <c r="J12" s="79">
        <v>96.428571428571431</v>
      </c>
      <c r="K12" s="77">
        <v>49</v>
      </c>
      <c r="L12" s="77">
        <v>45</v>
      </c>
      <c r="M12" s="79">
        <v>91.83673469387756</v>
      </c>
      <c r="N12" s="78">
        <v>54</v>
      </c>
      <c r="O12" s="78">
        <v>45</v>
      </c>
      <c r="P12" s="79">
        <v>83.333333333333343</v>
      </c>
      <c r="Q12" s="76">
        <v>738</v>
      </c>
      <c r="R12" s="78">
        <v>732</v>
      </c>
      <c r="S12" s="79">
        <v>99.1869918699187</v>
      </c>
      <c r="T12" s="78">
        <v>1524</v>
      </c>
      <c r="U12" s="78">
        <v>1290</v>
      </c>
      <c r="V12" s="79">
        <v>84.645669291338592</v>
      </c>
      <c r="W12" s="247">
        <v>477</v>
      </c>
      <c r="X12" s="80">
        <v>199</v>
      </c>
      <c r="Y12" s="79">
        <v>41.719077568134175</v>
      </c>
      <c r="Z12" s="77">
        <v>362</v>
      </c>
      <c r="AA12" s="247">
        <v>119</v>
      </c>
      <c r="AB12" s="193">
        <v>32.872928176795583</v>
      </c>
      <c r="AC12" s="82"/>
    </row>
    <row r="13" spans="1:29" ht="16.5" customHeight="1">
      <c r="A13" s="74" t="s">
        <v>53</v>
      </c>
      <c r="B13" s="75">
        <v>2014</v>
      </c>
      <c r="C13" s="75">
        <v>3375</v>
      </c>
      <c r="D13" s="221">
        <v>167.57696127110228</v>
      </c>
      <c r="E13" s="76">
        <v>512</v>
      </c>
      <c r="F13" s="77">
        <v>453</v>
      </c>
      <c r="G13" s="79">
        <v>88.4765625</v>
      </c>
      <c r="H13" s="78">
        <v>224</v>
      </c>
      <c r="I13" s="78">
        <v>195</v>
      </c>
      <c r="J13" s="79">
        <v>87.053571428571431</v>
      </c>
      <c r="K13" s="77">
        <v>39</v>
      </c>
      <c r="L13" s="77">
        <v>12</v>
      </c>
      <c r="M13" s="79">
        <v>30.76923076923077</v>
      </c>
      <c r="N13" s="78">
        <v>20</v>
      </c>
      <c r="O13" s="78">
        <v>9</v>
      </c>
      <c r="P13" s="79">
        <v>45</v>
      </c>
      <c r="Q13" s="76">
        <v>302</v>
      </c>
      <c r="R13" s="78">
        <v>378</v>
      </c>
      <c r="S13" s="79">
        <v>125.16556291390728</v>
      </c>
      <c r="T13" s="78">
        <v>1786</v>
      </c>
      <c r="U13" s="78">
        <v>1341</v>
      </c>
      <c r="V13" s="79">
        <v>75.083986562150045</v>
      </c>
      <c r="W13" s="247">
        <v>285</v>
      </c>
      <c r="X13" s="80">
        <v>118</v>
      </c>
      <c r="Y13" s="79">
        <v>41.403508771929829</v>
      </c>
      <c r="Z13" s="77">
        <v>231</v>
      </c>
      <c r="AA13" s="247">
        <v>92</v>
      </c>
      <c r="AB13" s="193">
        <v>39.82683982683983</v>
      </c>
      <c r="AC13" s="82"/>
    </row>
    <row r="14" spans="1:29" ht="16.5" customHeight="1">
      <c r="A14" s="74" t="s">
        <v>54</v>
      </c>
      <c r="B14" s="75">
        <v>1500</v>
      </c>
      <c r="C14" s="75">
        <v>2336</v>
      </c>
      <c r="D14" s="221">
        <v>155.73333333333332</v>
      </c>
      <c r="E14" s="76">
        <v>781</v>
      </c>
      <c r="F14" s="77">
        <v>997</v>
      </c>
      <c r="G14" s="79">
        <v>127.65685019206146</v>
      </c>
      <c r="H14" s="78">
        <v>293</v>
      </c>
      <c r="I14" s="78">
        <v>301</v>
      </c>
      <c r="J14" s="79">
        <v>102.73037542662115</v>
      </c>
      <c r="K14" s="77">
        <v>93</v>
      </c>
      <c r="L14" s="77">
        <v>76</v>
      </c>
      <c r="M14" s="79">
        <v>81.72043010752688</v>
      </c>
      <c r="N14" s="78">
        <v>108</v>
      </c>
      <c r="O14" s="78">
        <v>94</v>
      </c>
      <c r="P14" s="79">
        <v>87.037037037037038</v>
      </c>
      <c r="Q14" s="76">
        <v>734</v>
      </c>
      <c r="R14" s="78">
        <v>939</v>
      </c>
      <c r="S14" s="79">
        <v>127.9291553133515</v>
      </c>
      <c r="T14" s="78">
        <v>1045</v>
      </c>
      <c r="U14" s="78">
        <v>935</v>
      </c>
      <c r="V14" s="79">
        <v>89.473684210526315</v>
      </c>
      <c r="W14" s="247">
        <v>441</v>
      </c>
      <c r="X14" s="80">
        <v>323</v>
      </c>
      <c r="Y14" s="79">
        <v>73.24263038548753</v>
      </c>
      <c r="Z14" s="77">
        <v>307</v>
      </c>
      <c r="AA14" s="247">
        <v>228</v>
      </c>
      <c r="AB14" s="193">
        <v>74.267100977198695</v>
      </c>
      <c r="AC14" s="82"/>
    </row>
    <row r="15" spans="1:29" ht="16.5" customHeight="1">
      <c r="A15" s="74" t="s">
        <v>55</v>
      </c>
      <c r="B15" s="75">
        <v>920</v>
      </c>
      <c r="C15" s="75">
        <v>1580</v>
      </c>
      <c r="D15" s="221">
        <v>171.73913043478262</v>
      </c>
      <c r="E15" s="76">
        <v>162</v>
      </c>
      <c r="F15" s="77">
        <v>149</v>
      </c>
      <c r="G15" s="79">
        <v>91.975308641975303</v>
      </c>
      <c r="H15" s="78">
        <v>128</v>
      </c>
      <c r="I15" s="78">
        <v>98</v>
      </c>
      <c r="J15" s="79">
        <v>76.5625</v>
      </c>
      <c r="K15" s="77">
        <v>12</v>
      </c>
      <c r="L15" s="77">
        <v>8</v>
      </c>
      <c r="M15" s="79">
        <v>66.666666666666657</v>
      </c>
      <c r="N15" s="78">
        <v>0</v>
      </c>
      <c r="O15" s="78">
        <v>2</v>
      </c>
      <c r="P15" s="79" t="s">
        <v>114</v>
      </c>
      <c r="Q15" s="76">
        <v>148</v>
      </c>
      <c r="R15" s="78">
        <v>139</v>
      </c>
      <c r="S15" s="79">
        <v>93.918918918918919</v>
      </c>
      <c r="T15" s="78">
        <v>825</v>
      </c>
      <c r="U15" s="78">
        <v>589</v>
      </c>
      <c r="V15" s="79">
        <v>71.393939393939405</v>
      </c>
      <c r="W15" s="247">
        <v>72</v>
      </c>
      <c r="X15" s="80">
        <v>39</v>
      </c>
      <c r="Y15" s="79">
        <v>54.166666666666664</v>
      </c>
      <c r="Z15" s="77">
        <v>55</v>
      </c>
      <c r="AA15" s="247">
        <v>30</v>
      </c>
      <c r="AB15" s="193">
        <v>54.54545454545454</v>
      </c>
      <c r="AC15" s="82"/>
    </row>
    <row r="16" spans="1:29" ht="16.5" customHeight="1">
      <c r="A16" s="74" t="s">
        <v>56</v>
      </c>
      <c r="B16" s="75">
        <v>682</v>
      </c>
      <c r="C16" s="75">
        <v>1216</v>
      </c>
      <c r="D16" s="221">
        <v>178.29912023460409</v>
      </c>
      <c r="E16" s="76">
        <v>185</v>
      </c>
      <c r="F16" s="77">
        <v>172</v>
      </c>
      <c r="G16" s="79">
        <v>92.972972972972983</v>
      </c>
      <c r="H16" s="78">
        <v>92</v>
      </c>
      <c r="I16" s="78">
        <v>105</v>
      </c>
      <c r="J16" s="79">
        <v>114.13043478260869</v>
      </c>
      <c r="K16" s="77">
        <v>14</v>
      </c>
      <c r="L16" s="77">
        <v>14</v>
      </c>
      <c r="M16" s="79">
        <v>100</v>
      </c>
      <c r="N16" s="78">
        <v>17</v>
      </c>
      <c r="O16" s="78">
        <v>5</v>
      </c>
      <c r="P16" s="79">
        <v>29.411764705882355</v>
      </c>
      <c r="Q16" s="76">
        <v>179</v>
      </c>
      <c r="R16" s="78">
        <v>160</v>
      </c>
      <c r="S16" s="79">
        <v>89.385474860335194</v>
      </c>
      <c r="T16" s="78">
        <v>599</v>
      </c>
      <c r="U16" s="78">
        <v>560</v>
      </c>
      <c r="V16" s="79">
        <v>93.489148580968291</v>
      </c>
      <c r="W16" s="247">
        <v>108</v>
      </c>
      <c r="X16" s="80">
        <v>39</v>
      </c>
      <c r="Y16" s="79">
        <v>36.111111111111107</v>
      </c>
      <c r="Z16" s="77">
        <v>89</v>
      </c>
      <c r="AA16" s="247">
        <v>30</v>
      </c>
      <c r="AB16" s="193">
        <v>33.707865168539328</v>
      </c>
      <c r="AC16" s="82"/>
    </row>
    <row r="17" spans="1:29" ht="16.5" customHeight="1">
      <c r="A17" s="74" t="s">
        <v>57</v>
      </c>
      <c r="B17" s="75">
        <v>751</v>
      </c>
      <c r="C17" s="75">
        <v>1026</v>
      </c>
      <c r="D17" s="221">
        <v>136.61784287616513</v>
      </c>
      <c r="E17" s="76">
        <v>282</v>
      </c>
      <c r="F17" s="77">
        <v>264</v>
      </c>
      <c r="G17" s="79">
        <v>93.61702127659575</v>
      </c>
      <c r="H17" s="78">
        <v>119</v>
      </c>
      <c r="I17" s="78">
        <v>134</v>
      </c>
      <c r="J17" s="79">
        <v>112.60504201680672</v>
      </c>
      <c r="K17" s="77">
        <v>26</v>
      </c>
      <c r="L17" s="77">
        <v>45</v>
      </c>
      <c r="M17" s="79">
        <v>173.07692307692309</v>
      </c>
      <c r="N17" s="78">
        <v>29</v>
      </c>
      <c r="O17" s="78">
        <v>30</v>
      </c>
      <c r="P17" s="79">
        <v>103.44827586206897</v>
      </c>
      <c r="Q17" s="76">
        <v>254</v>
      </c>
      <c r="R17" s="78">
        <v>240</v>
      </c>
      <c r="S17" s="79">
        <v>94.488188976377955</v>
      </c>
      <c r="T17" s="78">
        <v>609</v>
      </c>
      <c r="U17" s="78">
        <v>303</v>
      </c>
      <c r="V17" s="79">
        <v>49.75369458128079</v>
      </c>
      <c r="W17" s="247">
        <v>140</v>
      </c>
      <c r="X17" s="80">
        <v>59</v>
      </c>
      <c r="Y17" s="79">
        <v>42.142857142857146</v>
      </c>
      <c r="Z17" s="77">
        <v>107</v>
      </c>
      <c r="AA17" s="247">
        <v>41</v>
      </c>
      <c r="AB17" s="193">
        <v>38.31775700934579</v>
      </c>
      <c r="AC17" s="82"/>
    </row>
    <row r="18" spans="1:29" ht="16.5" customHeight="1">
      <c r="A18" s="74" t="s">
        <v>58</v>
      </c>
      <c r="B18" s="75">
        <v>1143</v>
      </c>
      <c r="C18" s="75">
        <v>1990</v>
      </c>
      <c r="D18" s="221">
        <v>174.10323709536308</v>
      </c>
      <c r="E18" s="76">
        <v>185</v>
      </c>
      <c r="F18" s="77">
        <v>224</v>
      </c>
      <c r="G18" s="79">
        <v>121.08108108108109</v>
      </c>
      <c r="H18" s="78">
        <v>161</v>
      </c>
      <c r="I18" s="78">
        <v>164</v>
      </c>
      <c r="J18" s="79">
        <v>101.86335403726707</v>
      </c>
      <c r="K18" s="77">
        <v>14</v>
      </c>
      <c r="L18" s="77">
        <v>23</v>
      </c>
      <c r="M18" s="79">
        <v>164.28571428571428</v>
      </c>
      <c r="N18" s="78">
        <v>4</v>
      </c>
      <c r="O18" s="78">
        <v>6</v>
      </c>
      <c r="P18" s="79">
        <v>150</v>
      </c>
      <c r="Q18" s="76">
        <v>172</v>
      </c>
      <c r="R18" s="78">
        <v>179</v>
      </c>
      <c r="S18" s="79">
        <v>104.06976744186048</v>
      </c>
      <c r="T18" s="78">
        <v>1057</v>
      </c>
      <c r="U18" s="78">
        <v>811</v>
      </c>
      <c r="V18" s="79">
        <v>76.726584673604535</v>
      </c>
      <c r="W18" s="247">
        <v>105</v>
      </c>
      <c r="X18" s="80">
        <v>63</v>
      </c>
      <c r="Y18" s="79">
        <v>60</v>
      </c>
      <c r="Z18" s="77">
        <v>88</v>
      </c>
      <c r="AA18" s="247">
        <v>46</v>
      </c>
      <c r="AB18" s="193">
        <v>52.272727272727273</v>
      </c>
      <c r="AC18" s="82"/>
    </row>
    <row r="19" spans="1:29" ht="16.5" customHeight="1">
      <c r="A19" s="74" t="s">
        <v>59</v>
      </c>
      <c r="B19" s="75">
        <v>577</v>
      </c>
      <c r="C19" s="75">
        <v>868</v>
      </c>
      <c r="D19" s="221">
        <v>150.43327556325823</v>
      </c>
      <c r="E19" s="76">
        <v>226</v>
      </c>
      <c r="F19" s="77">
        <v>186</v>
      </c>
      <c r="G19" s="79">
        <v>82.30088495575221</v>
      </c>
      <c r="H19" s="78">
        <v>48</v>
      </c>
      <c r="I19" s="78">
        <v>49</v>
      </c>
      <c r="J19" s="79">
        <v>102.08333333333333</v>
      </c>
      <c r="K19" s="77">
        <v>19</v>
      </c>
      <c r="L19" s="77">
        <v>35</v>
      </c>
      <c r="M19" s="79">
        <v>184.21052631578948</v>
      </c>
      <c r="N19" s="78">
        <v>5</v>
      </c>
      <c r="O19" s="78">
        <v>5</v>
      </c>
      <c r="P19" s="79">
        <v>100</v>
      </c>
      <c r="Q19" s="76">
        <v>206</v>
      </c>
      <c r="R19" s="78">
        <v>166</v>
      </c>
      <c r="S19" s="79">
        <v>80.582524271844662</v>
      </c>
      <c r="T19" s="78">
        <v>461</v>
      </c>
      <c r="U19" s="78">
        <v>376</v>
      </c>
      <c r="V19" s="79">
        <v>81.56182212581345</v>
      </c>
      <c r="W19" s="247">
        <v>110</v>
      </c>
      <c r="X19" s="80">
        <v>35</v>
      </c>
      <c r="Y19" s="79">
        <v>31.818181818181817</v>
      </c>
      <c r="Z19" s="77">
        <v>73</v>
      </c>
      <c r="AA19" s="247">
        <v>24</v>
      </c>
      <c r="AB19" s="193">
        <v>32.87671232876712</v>
      </c>
      <c r="AC19" s="82"/>
    </row>
    <row r="20" spans="1:29" ht="16.5" customHeight="1">
      <c r="A20" s="74" t="s">
        <v>60</v>
      </c>
      <c r="B20" s="75">
        <v>400</v>
      </c>
      <c r="C20" s="75">
        <v>635</v>
      </c>
      <c r="D20" s="221">
        <v>158.75</v>
      </c>
      <c r="E20" s="76">
        <v>181</v>
      </c>
      <c r="F20" s="77">
        <v>190</v>
      </c>
      <c r="G20" s="79">
        <v>104.97237569060773</v>
      </c>
      <c r="H20" s="78">
        <v>74</v>
      </c>
      <c r="I20" s="78">
        <v>93</v>
      </c>
      <c r="J20" s="79">
        <v>125.67567567567568</v>
      </c>
      <c r="K20" s="77">
        <v>37</v>
      </c>
      <c r="L20" s="77">
        <v>33</v>
      </c>
      <c r="M20" s="79">
        <v>89.189189189189193</v>
      </c>
      <c r="N20" s="78">
        <v>39</v>
      </c>
      <c r="O20" s="78">
        <v>20</v>
      </c>
      <c r="P20" s="79">
        <v>51.282051282051277</v>
      </c>
      <c r="Q20" s="76">
        <v>170</v>
      </c>
      <c r="R20" s="78">
        <v>173</v>
      </c>
      <c r="S20" s="79">
        <v>101.76470588235293</v>
      </c>
      <c r="T20" s="78">
        <v>291</v>
      </c>
      <c r="U20" s="78">
        <v>264</v>
      </c>
      <c r="V20" s="79">
        <v>90.721649484536087</v>
      </c>
      <c r="W20" s="247">
        <v>72</v>
      </c>
      <c r="X20" s="80">
        <v>42</v>
      </c>
      <c r="Y20" s="79">
        <v>58.333333333333336</v>
      </c>
      <c r="Z20" s="77">
        <v>59</v>
      </c>
      <c r="AA20" s="247">
        <v>32</v>
      </c>
      <c r="AB20" s="193">
        <v>54.237288135593218</v>
      </c>
      <c r="AC20" s="82"/>
    </row>
    <row r="21" spans="1:29" ht="16.5" customHeight="1">
      <c r="A21" s="74" t="s">
        <v>61</v>
      </c>
      <c r="B21" s="75">
        <v>521</v>
      </c>
      <c r="C21" s="75">
        <v>431</v>
      </c>
      <c r="D21" s="221">
        <v>82.725527831094041</v>
      </c>
      <c r="E21" s="76">
        <v>482</v>
      </c>
      <c r="F21" s="77">
        <v>403</v>
      </c>
      <c r="G21" s="79">
        <v>83.609958506224075</v>
      </c>
      <c r="H21" s="78">
        <v>116</v>
      </c>
      <c r="I21" s="78">
        <v>53</v>
      </c>
      <c r="J21" s="79">
        <v>45.689655172413794</v>
      </c>
      <c r="K21" s="77">
        <v>17</v>
      </c>
      <c r="L21" s="77">
        <v>11</v>
      </c>
      <c r="M21" s="79">
        <v>64.705882352941174</v>
      </c>
      <c r="N21" s="78">
        <v>41</v>
      </c>
      <c r="O21" s="78">
        <v>10</v>
      </c>
      <c r="P21" s="79">
        <v>24.390243902439025</v>
      </c>
      <c r="Q21" s="76">
        <v>466</v>
      </c>
      <c r="R21" s="78">
        <v>384</v>
      </c>
      <c r="S21" s="79">
        <v>82.403433476394852</v>
      </c>
      <c r="T21" s="78">
        <v>267</v>
      </c>
      <c r="U21" s="78">
        <v>141</v>
      </c>
      <c r="V21" s="79">
        <v>52.80898876404494</v>
      </c>
      <c r="W21" s="247">
        <v>228</v>
      </c>
      <c r="X21" s="80">
        <v>141</v>
      </c>
      <c r="Y21" s="79">
        <v>61.842105263157897</v>
      </c>
      <c r="Z21" s="77">
        <v>191</v>
      </c>
      <c r="AA21" s="247">
        <v>124</v>
      </c>
      <c r="AB21" s="193">
        <v>64.921465968586389</v>
      </c>
      <c r="AC21" s="82"/>
    </row>
    <row r="22" spans="1:29" ht="16.5" customHeight="1">
      <c r="A22" s="74" t="s">
        <v>62</v>
      </c>
      <c r="B22" s="75">
        <v>247</v>
      </c>
      <c r="C22" s="75">
        <v>261</v>
      </c>
      <c r="D22" s="221">
        <v>105.668016194332</v>
      </c>
      <c r="E22" s="76">
        <v>211</v>
      </c>
      <c r="F22" s="77">
        <v>199</v>
      </c>
      <c r="G22" s="79">
        <v>94.312796208530798</v>
      </c>
      <c r="H22" s="78">
        <v>97</v>
      </c>
      <c r="I22" s="78">
        <v>89</v>
      </c>
      <c r="J22" s="79">
        <v>91.75257731958763</v>
      </c>
      <c r="K22" s="77">
        <v>60</v>
      </c>
      <c r="L22" s="77">
        <v>45</v>
      </c>
      <c r="M22" s="79">
        <v>75</v>
      </c>
      <c r="N22" s="78">
        <v>91</v>
      </c>
      <c r="O22" s="78">
        <v>66</v>
      </c>
      <c r="P22" s="79">
        <v>72.527472527472526</v>
      </c>
      <c r="Q22" s="76">
        <v>209</v>
      </c>
      <c r="R22" s="78">
        <v>197</v>
      </c>
      <c r="S22" s="79">
        <v>94.258373205741634</v>
      </c>
      <c r="T22" s="78">
        <v>121</v>
      </c>
      <c r="U22" s="78">
        <v>64</v>
      </c>
      <c r="V22" s="79">
        <v>52.892561983471076</v>
      </c>
      <c r="W22" s="247">
        <v>85</v>
      </c>
      <c r="X22" s="80">
        <v>33</v>
      </c>
      <c r="Y22" s="79">
        <v>38.82352941176471</v>
      </c>
      <c r="Z22" s="77">
        <v>76</v>
      </c>
      <c r="AA22" s="247">
        <v>31</v>
      </c>
      <c r="AB22" s="193">
        <v>40.789473684210527</v>
      </c>
      <c r="AC22" s="82"/>
    </row>
    <row r="23" spans="1:29" ht="16.5" customHeight="1">
      <c r="A23" s="74" t="s">
        <v>63</v>
      </c>
      <c r="B23" s="75">
        <v>209</v>
      </c>
      <c r="C23" s="75">
        <v>302</v>
      </c>
      <c r="D23" s="221">
        <v>144.49760765550238</v>
      </c>
      <c r="E23" s="76">
        <v>125</v>
      </c>
      <c r="F23" s="77">
        <v>150</v>
      </c>
      <c r="G23" s="79">
        <v>120</v>
      </c>
      <c r="H23" s="78">
        <v>54</v>
      </c>
      <c r="I23" s="78">
        <v>45</v>
      </c>
      <c r="J23" s="79">
        <v>83.333333333333343</v>
      </c>
      <c r="K23" s="77">
        <v>30</v>
      </c>
      <c r="L23" s="77">
        <v>25</v>
      </c>
      <c r="M23" s="79">
        <v>83.333333333333343</v>
      </c>
      <c r="N23" s="78">
        <v>13</v>
      </c>
      <c r="O23" s="78">
        <v>6</v>
      </c>
      <c r="P23" s="79">
        <v>46.153846153846153</v>
      </c>
      <c r="Q23" s="76">
        <v>121</v>
      </c>
      <c r="R23" s="78">
        <v>143</v>
      </c>
      <c r="S23" s="79">
        <v>118.18181818181819</v>
      </c>
      <c r="T23" s="78">
        <v>134</v>
      </c>
      <c r="U23" s="78">
        <v>114</v>
      </c>
      <c r="V23" s="79">
        <v>85.074626865671647</v>
      </c>
      <c r="W23" s="247">
        <v>50</v>
      </c>
      <c r="X23" s="80">
        <v>38</v>
      </c>
      <c r="Y23" s="79">
        <v>76</v>
      </c>
      <c r="Z23" s="77">
        <v>41</v>
      </c>
      <c r="AA23" s="247">
        <v>28</v>
      </c>
      <c r="AB23" s="193">
        <v>68.292682926829272</v>
      </c>
      <c r="AC23" s="82"/>
    </row>
    <row r="24" spans="1:29" ht="16.5" customHeight="1">
      <c r="A24" s="74" t="s">
        <v>64</v>
      </c>
      <c r="B24" s="75">
        <v>1137</v>
      </c>
      <c r="C24" s="75">
        <v>1454</v>
      </c>
      <c r="D24" s="221">
        <v>127.88038698328936</v>
      </c>
      <c r="E24" s="76">
        <v>290</v>
      </c>
      <c r="F24" s="77">
        <v>355</v>
      </c>
      <c r="G24" s="79">
        <v>122.41379310344827</v>
      </c>
      <c r="H24" s="78">
        <v>200</v>
      </c>
      <c r="I24" s="78">
        <v>243</v>
      </c>
      <c r="J24" s="79">
        <v>121.50000000000001</v>
      </c>
      <c r="K24" s="77">
        <v>40</v>
      </c>
      <c r="L24" s="77">
        <v>37</v>
      </c>
      <c r="M24" s="79">
        <v>92.5</v>
      </c>
      <c r="N24" s="78">
        <v>34</v>
      </c>
      <c r="O24" s="78">
        <v>10</v>
      </c>
      <c r="P24" s="79">
        <v>29.411764705882355</v>
      </c>
      <c r="Q24" s="76">
        <v>272</v>
      </c>
      <c r="R24" s="78">
        <v>317</v>
      </c>
      <c r="S24" s="79">
        <v>116.54411764705883</v>
      </c>
      <c r="T24" s="78">
        <v>988</v>
      </c>
      <c r="U24" s="78">
        <v>280</v>
      </c>
      <c r="V24" s="79">
        <v>28.340080971659919</v>
      </c>
      <c r="W24" s="247">
        <v>141</v>
      </c>
      <c r="X24" s="80">
        <v>93</v>
      </c>
      <c r="Y24" s="79">
        <v>65.957446808510639</v>
      </c>
      <c r="Z24" s="77">
        <v>109</v>
      </c>
      <c r="AA24" s="247">
        <v>80</v>
      </c>
      <c r="AB24" s="193">
        <v>73.394495412844037</v>
      </c>
      <c r="AC24" s="82"/>
    </row>
    <row r="25" spans="1:29" ht="16.5" customHeight="1">
      <c r="A25" s="74" t="s">
        <v>65</v>
      </c>
      <c r="B25" s="75">
        <v>640</v>
      </c>
      <c r="C25" s="75">
        <v>947</v>
      </c>
      <c r="D25" s="221">
        <v>147.96875</v>
      </c>
      <c r="E25" s="76">
        <v>318</v>
      </c>
      <c r="F25" s="77">
        <v>319</v>
      </c>
      <c r="G25" s="79">
        <v>100.31446540880505</v>
      </c>
      <c r="H25" s="78">
        <v>178</v>
      </c>
      <c r="I25" s="78">
        <v>157</v>
      </c>
      <c r="J25" s="79">
        <v>88.202247191011239</v>
      </c>
      <c r="K25" s="77">
        <v>42</v>
      </c>
      <c r="L25" s="77">
        <v>53</v>
      </c>
      <c r="M25" s="79">
        <v>126.19047619047619</v>
      </c>
      <c r="N25" s="78">
        <v>76</v>
      </c>
      <c r="O25" s="78">
        <v>41</v>
      </c>
      <c r="P25" s="79">
        <v>53.94736842105263</v>
      </c>
      <c r="Q25" s="76">
        <v>301</v>
      </c>
      <c r="R25" s="78">
        <v>313</v>
      </c>
      <c r="S25" s="79">
        <v>103.98671096345515</v>
      </c>
      <c r="T25" s="78">
        <v>435</v>
      </c>
      <c r="U25" s="78">
        <v>338</v>
      </c>
      <c r="V25" s="79">
        <v>77.701149425287355</v>
      </c>
      <c r="W25" s="247">
        <v>119</v>
      </c>
      <c r="X25" s="80">
        <v>63</v>
      </c>
      <c r="Y25" s="79">
        <v>52.941176470588239</v>
      </c>
      <c r="Z25" s="77">
        <v>94</v>
      </c>
      <c r="AA25" s="247">
        <v>48</v>
      </c>
      <c r="AB25" s="193">
        <v>51.063829787234042</v>
      </c>
      <c r="AC25" s="82"/>
    </row>
    <row r="26" spans="1:29" ht="16.5" customHeight="1">
      <c r="A26" s="74" t="s">
        <v>66</v>
      </c>
      <c r="B26" s="75">
        <v>607</v>
      </c>
      <c r="C26" s="75">
        <v>1002</v>
      </c>
      <c r="D26" s="221">
        <v>165.07413509060956</v>
      </c>
      <c r="E26" s="76">
        <v>162</v>
      </c>
      <c r="F26" s="77">
        <v>169</v>
      </c>
      <c r="G26" s="79">
        <v>104.32098765432099</v>
      </c>
      <c r="H26" s="78">
        <v>84</v>
      </c>
      <c r="I26" s="78">
        <v>18</v>
      </c>
      <c r="J26" s="79">
        <v>21.428571428571427</v>
      </c>
      <c r="K26" s="77">
        <v>22</v>
      </c>
      <c r="L26" s="77">
        <v>16</v>
      </c>
      <c r="M26" s="79">
        <v>72.727272727272734</v>
      </c>
      <c r="N26" s="78">
        <v>12</v>
      </c>
      <c r="O26" s="78">
        <v>8</v>
      </c>
      <c r="P26" s="79">
        <v>66.666666666666657</v>
      </c>
      <c r="Q26" s="76">
        <v>132</v>
      </c>
      <c r="R26" s="78">
        <v>146</v>
      </c>
      <c r="S26" s="79">
        <v>110.60606060606059</v>
      </c>
      <c r="T26" s="78">
        <v>529</v>
      </c>
      <c r="U26" s="78">
        <v>461</v>
      </c>
      <c r="V26" s="79">
        <v>87.145557655954633</v>
      </c>
      <c r="W26" s="247">
        <v>83</v>
      </c>
      <c r="X26" s="80">
        <v>46</v>
      </c>
      <c r="Y26" s="79">
        <v>55.421686746987952</v>
      </c>
      <c r="Z26" s="77">
        <v>70</v>
      </c>
      <c r="AA26" s="247">
        <v>30</v>
      </c>
      <c r="AB26" s="193">
        <v>42.857142857142854</v>
      </c>
      <c r="AC26" s="82"/>
    </row>
    <row r="27" spans="1:29" ht="16.5" customHeight="1">
      <c r="A27" s="74" t="s">
        <v>67</v>
      </c>
      <c r="B27" s="75">
        <v>829</v>
      </c>
      <c r="C27" s="75">
        <v>903</v>
      </c>
      <c r="D27" s="221">
        <v>108.92641737032569</v>
      </c>
      <c r="E27" s="76">
        <v>214</v>
      </c>
      <c r="F27" s="77">
        <v>238</v>
      </c>
      <c r="G27" s="79">
        <v>111.21495327102804</v>
      </c>
      <c r="H27" s="78">
        <v>136</v>
      </c>
      <c r="I27" s="78">
        <v>133</v>
      </c>
      <c r="J27" s="79">
        <v>97.794117647058826</v>
      </c>
      <c r="K27" s="77">
        <v>40</v>
      </c>
      <c r="L27" s="77">
        <v>29</v>
      </c>
      <c r="M27" s="79">
        <v>72.5</v>
      </c>
      <c r="N27" s="78">
        <v>42</v>
      </c>
      <c r="O27" s="78">
        <v>24</v>
      </c>
      <c r="P27" s="79">
        <v>57.142857142857139</v>
      </c>
      <c r="Q27" s="76">
        <v>207</v>
      </c>
      <c r="R27" s="78">
        <v>220</v>
      </c>
      <c r="S27" s="79">
        <v>106.28019323671498</v>
      </c>
      <c r="T27" s="78">
        <v>699</v>
      </c>
      <c r="U27" s="78">
        <v>86</v>
      </c>
      <c r="V27" s="79">
        <v>12.303290414878399</v>
      </c>
      <c r="W27" s="247">
        <v>85</v>
      </c>
      <c r="X27" s="80">
        <v>67</v>
      </c>
      <c r="Y27" s="79">
        <v>78.82352941176471</v>
      </c>
      <c r="Z27" s="77">
        <v>53</v>
      </c>
      <c r="AA27" s="247">
        <v>43</v>
      </c>
      <c r="AB27" s="193">
        <v>81.132075471698116</v>
      </c>
      <c r="AC27" s="82"/>
    </row>
    <row r="28" spans="1:29" ht="16.5" customHeight="1">
      <c r="A28" s="74" t="s">
        <v>68</v>
      </c>
      <c r="B28" s="75">
        <v>252</v>
      </c>
      <c r="C28" s="75">
        <v>305</v>
      </c>
      <c r="D28" s="221">
        <v>121.03174603174602</v>
      </c>
      <c r="E28" s="76">
        <v>195</v>
      </c>
      <c r="F28" s="77">
        <v>193</v>
      </c>
      <c r="G28" s="79">
        <v>98.974358974358978</v>
      </c>
      <c r="H28" s="78">
        <v>38</v>
      </c>
      <c r="I28" s="78">
        <v>31</v>
      </c>
      <c r="J28" s="79">
        <v>81.578947368421055</v>
      </c>
      <c r="K28" s="77">
        <v>24</v>
      </c>
      <c r="L28" s="77">
        <v>22</v>
      </c>
      <c r="M28" s="79">
        <v>91.666666666666657</v>
      </c>
      <c r="N28" s="78">
        <v>13</v>
      </c>
      <c r="O28" s="78">
        <v>25</v>
      </c>
      <c r="P28" s="79">
        <v>192.30769230769232</v>
      </c>
      <c r="Q28" s="76">
        <v>172</v>
      </c>
      <c r="R28" s="78">
        <v>174</v>
      </c>
      <c r="S28" s="79">
        <v>101.16279069767442</v>
      </c>
      <c r="T28" s="78">
        <v>151</v>
      </c>
      <c r="U28" s="78">
        <v>106</v>
      </c>
      <c r="V28" s="79">
        <v>70.19867549668875</v>
      </c>
      <c r="W28" s="247">
        <v>95</v>
      </c>
      <c r="X28" s="80">
        <v>50</v>
      </c>
      <c r="Y28" s="79">
        <v>52.631578947368418</v>
      </c>
      <c r="Z28" s="77">
        <v>68</v>
      </c>
      <c r="AA28" s="247">
        <v>29</v>
      </c>
      <c r="AB28" s="193">
        <v>42.647058823529413</v>
      </c>
      <c r="AC28" s="82"/>
    </row>
    <row r="29" spans="1:29" ht="16.5" customHeight="1">
      <c r="A29" s="74" t="s">
        <v>69</v>
      </c>
      <c r="B29" s="75">
        <v>322</v>
      </c>
      <c r="C29" s="75">
        <v>523</v>
      </c>
      <c r="D29" s="221">
        <v>162.42236024844721</v>
      </c>
      <c r="E29" s="76">
        <v>150</v>
      </c>
      <c r="F29" s="77">
        <v>164</v>
      </c>
      <c r="G29" s="79">
        <v>109.33333333333333</v>
      </c>
      <c r="H29" s="78">
        <v>17</v>
      </c>
      <c r="I29" s="78">
        <v>37</v>
      </c>
      <c r="J29" s="79">
        <v>217.64705882352939</v>
      </c>
      <c r="K29" s="77">
        <v>11</v>
      </c>
      <c r="L29" s="77">
        <v>12</v>
      </c>
      <c r="M29" s="79">
        <v>109.09090909090908</v>
      </c>
      <c r="N29" s="78">
        <v>0</v>
      </c>
      <c r="O29" s="78">
        <v>0</v>
      </c>
      <c r="P29" s="79" t="s">
        <v>114</v>
      </c>
      <c r="Q29" s="76">
        <v>121</v>
      </c>
      <c r="R29" s="78">
        <v>148</v>
      </c>
      <c r="S29" s="79">
        <v>122.31404958677685</v>
      </c>
      <c r="T29" s="78">
        <v>273</v>
      </c>
      <c r="U29" s="78">
        <v>225</v>
      </c>
      <c r="V29" s="79">
        <v>82.417582417582409</v>
      </c>
      <c r="W29" s="247">
        <v>102</v>
      </c>
      <c r="X29" s="80">
        <v>46</v>
      </c>
      <c r="Y29" s="79">
        <v>45.098039215686278</v>
      </c>
      <c r="Z29" s="77">
        <v>79</v>
      </c>
      <c r="AA29" s="247">
        <v>34</v>
      </c>
      <c r="AB29" s="193">
        <v>43.037974683544306</v>
      </c>
      <c r="AC29" s="82"/>
    </row>
    <row r="30" spans="1:29" ht="16.5" customHeight="1">
      <c r="A30" s="74" t="s">
        <v>70</v>
      </c>
      <c r="B30" s="75">
        <v>352</v>
      </c>
      <c r="C30" s="75">
        <v>379</v>
      </c>
      <c r="D30" s="221">
        <v>107.67045454545455</v>
      </c>
      <c r="E30" s="76">
        <v>211</v>
      </c>
      <c r="F30" s="77">
        <v>195</v>
      </c>
      <c r="G30" s="79">
        <v>92.417061611374407</v>
      </c>
      <c r="H30" s="78">
        <v>64</v>
      </c>
      <c r="I30" s="78">
        <v>58</v>
      </c>
      <c r="J30" s="79">
        <v>90.625</v>
      </c>
      <c r="K30" s="77">
        <v>34</v>
      </c>
      <c r="L30" s="77">
        <v>22</v>
      </c>
      <c r="M30" s="79">
        <v>64.705882352941174</v>
      </c>
      <c r="N30" s="78">
        <v>47</v>
      </c>
      <c r="O30" s="78">
        <v>28</v>
      </c>
      <c r="P30" s="79">
        <v>59.574468085106382</v>
      </c>
      <c r="Q30" s="76">
        <v>201</v>
      </c>
      <c r="R30" s="78">
        <v>189</v>
      </c>
      <c r="S30" s="79">
        <v>94.029850746268664</v>
      </c>
      <c r="T30" s="78">
        <v>255</v>
      </c>
      <c r="U30" s="78">
        <v>49</v>
      </c>
      <c r="V30" s="79">
        <v>19.215686274509807</v>
      </c>
      <c r="W30" s="247">
        <v>114</v>
      </c>
      <c r="X30" s="80">
        <v>43</v>
      </c>
      <c r="Y30" s="79">
        <v>37.719298245614034</v>
      </c>
      <c r="Z30" s="77">
        <v>87</v>
      </c>
      <c r="AA30" s="247">
        <v>34</v>
      </c>
      <c r="AB30" s="193">
        <v>39.080459770114942</v>
      </c>
      <c r="AC30" s="82"/>
    </row>
    <row r="31" spans="1:29" s="91" customFormat="1" ht="16.5" customHeight="1">
      <c r="A31" s="84" t="s">
        <v>71</v>
      </c>
      <c r="B31" s="85">
        <v>381</v>
      </c>
      <c r="C31" s="85">
        <v>560</v>
      </c>
      <c r="D31" s="221">
        <v>146.98162729658793</v>
      </c>
      <c r="E31" s="86">
        <v>143</v>
      </c>
      <c r="F31" s="81">
        <v>178</v>
      </c>
      <c r="G31" s="79">
        <v>124.47552447552448</v>
      </c>
      <c r="H31" s="78">
        <v>50</v>
      </c>
      <c r="I31" s="78">
        <v>67</v>
      </c>
      <c r="J31" s="79">
        <v>134</v>
      </c>
      <c r="K31" s="81">
        <v>18</v>
      </c>
      <c r="L31" s="81">
        <v>24</v>
      </c>
      <c r="M31" s="79">
        <v>133.33333333333331</v>
      </c>
      <c r="N31" s="78">
        <v>13</v>
      </c>
      <c r="O31" s="78">
        <v>17</v>
      </c>
      <c r="P31" s="79">
        <v>130.76923076923077</v>
      </c>
      <c r="Q31" s="86">
        <v>127</v>
      </c>
      <c r="R31" s="87">
        <v>156</v>
      </c>
      <c r="S31" s="79">
        <v>122.83464566929135</v>
      </c>
      <c r="T31" s="87">
        <v>306</v>
      </c>
      <c r="U31" s="87">
        <v>190</v>
      </c>
      <c r="V31" s="79">
        <v>62.091503267973856</v>
      </c>
      <c r="W31" s="247">
        <v>84</v>
      </c>
      <c r="X31" s="89">
        <v>58</v>
      </c>
      <c r="Y31" s="79">
        <v>69.047619047619051</v>
      </c>
      <c r="Z31" s="81">
        <v>64</v>
      </c>
      <c r="AA31" s="247">
        <v>41</v>
      </c>
      <c r="AB31" s="193">
        <v>64.0625</v>
      </c>
      <c r="AC31" s="90"/>
    </row>
    <row r="32" spans="1:29" ht="16.5" customHeight="1">
      <c r="A32" s="92" t="s">
        <v>72</v>
      </c>
      <c r="B32" s="93">
        <v>668</v>
      </c>
      <c r="C32" s="93">
        <v>726</v>
      </c>
      <c r="D32" s="221">
        <v>108.68263473053892</v>
      </c>
      <c r="E32" s="76">
        <v>269</v>
      </c>
      <c r="F32" s="77">
        <v>268</v>
      </c>
      <c r="G32" s="79">
        <v>99.628252788104092</v>
      </c>
      <c r="H32" s="78">
        <v>130</v>
      </c>
      <c r="I32" s="78">
        <v>95</v>
      </c>
      <c r="J32" s="79">
        <v>73.076923076923066</v>
      </c>
      <c r="K32" s="77">
        <v>22</v>
      </c>
      <c r="L32" s="77">
        <v>23</v>
      </c>
      <c r="M32" s="79">
        <v>104.54545454545455</v>
      </c>
      <c r="N32" s="78">
        <v>14</v>
      </c>
      <c r="O32" s="78">
        <v>53</v>
      </c>
      <c r="P32" s="79">
        <v>378.57142857142856</v>
      </c>
      <c r="Q32" s="76">
        <v>246</v>
      </c>
      <c r="R32" s="78">
        <v>236</v>
      </c>
      <c r="S32" s="79">
        <v>95.934959349593498</v>
      </c>
      <c r="T32" s="78">
        <v>523</v>
      </c>
      <c r="U32" s="78">
        <v>170</v>
      </c>
      <c r="V32" s="79">
        <v>32.504780114722756</v>
      </c>
      <c r="W32" s="247">
        <v>129</v>
      </c>
      <c r="X32" s="80">
        <v>108</v>
      </c>
      <c r="Y32" s="79">
        <v>83.720930232558146</v>
      </c>
      <c r="Z32" s="77">
        <v>73</v>
      </c>
      <c r="AA32" s="247">
        <v>67</v>
      </c>
      <c r="AB32" s="193">
        <v>91.780821917808225</v>
      </c>
      <c r="AC32" s="82"/>
    </row>
    <row r="33" spans="1:29" ht="16.5" customHeight="1">
      <c r="A33" s="92" t="s">
        <v>73</v>
      </c>
      <c r="B33" s="93">
        <v>436</v>
      </c>
      <c r="C33" s="93">
        <v>368</v>
      </c>
      <c r="D33" s="221">
        <v>84.403669724770651</v>
      </c>
      <c r="E33" s="76">
        <v>351</v>
      </c>
      <c r="F33" s="77">
        <v>248</v>
      </c>
      <c r="G33" s="79">
        <v>70.655270655270655</v>
      </c>
      <c r="H33" s="78">
        <v>153</v>
      </c>
      <c r="I33" s="78">
        <v>123</v>
      </c>
      <c r="J33" s="79">
        <v>80.392156862745097</v>
      </c>
      <c r="K33" s="77">
        <v>62</v>
      </c>
      <c r="L33" s="77">
        <v>25</v>
      </c>
      <c r="M33" s="79">
        <v>40.322580645161288</v>
      </c>
      <c r="N33" s="78">
        <v>31</v>
      </c>
      <c r="O33" s="78">
        <v>25</v>
      </c>
      <c r="P33" s="79">
        <v>80.645161290322577</v>
      </c>
      <c r="Q33" s="76">
        <v>324</v>
      </c>
      <c r="R33" s="78">
        <v>236</v>
      </c>
      <c r="S33" s="79">
        <v>72.839506172839506</v>
      </c>
      <c r="T33" s="78">
        <v>177</v>
      </c>
      <c r="U33" s="78">
        <v>49</v>
      </c>
      <c r="V33" s="79">
        <v>27.683615819209038</v>
      </c>
      <c r="W33" s="247">
        <v>92</v>
      </c>
      <c r="X33" s="80">
        <v>44</v>
      </c>
      <c r="Y33" s="79">
        <v>47.826086956521742</v>
      </c>
      <c r="Z33" s="77">
        <v>78</v>
      </c>
      <c r="AA33" s="247">
        <v>34</v>
      </c>
      <c r="AB33" s="193">
        <v>43.589743589743591</v>
      </c>
      <c r="AC33" s="82"/>
    </row>
    <row r="34" spans="1:29" ht="19.5" customHeight="1">
      <c r="A34" s="210" t="s">
        <v>74</v>
      </c>
      <c r="B34" s="222">
        <v>294</v>
      </c>
      <c r="C34" s="222">
        <v>291</v>
      </c>
      <c r="D34" s="221">
        <v>98.979591836734699</v>
      </c>
      <c r="E34" s="223">
        <v>198</v>
      </c>
      <c r="F34" s="223">
        <v>177</v>
      </c>
      <c r="G34" s="79">
        <v>89.393939393939391</v>
      </c>
      <c r="H34" s="78">
        <v>94</v>
      </c>
      <c r="I34" s="78">
        <v>86</v>
      </c>
      <c r="J34" s="79">
        <v>91.489361702127653</v>
      </c>
      <c r="K34" s="223">
        <v>9</v>
      </c>
      <c r="L34" s="223">
        <v>13</v>
      </c>
      <c r="M34" s="79">
        <v>144.44444444444443</v>
      </c>
      <c r="N34" s="78">
        <v>19</v>
      </c>
      <c r="O34" s="78">
        <v>20</v>
      </c>
      <c r="P34" s="79">
        <v>105.26315789473684</v>
      </c>
      <c r="Q34" s="223">
        <v>194</v>
      </c>
      <c r="R34" s="223">
        <v>159</v>
      </c>
      <c r="S34" s="79">
        <v>81.958762886597938</v>
      </c>
      <c r="T34" s="223">
        <v>142</v>
      </c>
      <c r="U34" s="223">
        <v>76</v>
      </c>
      <c r="V34" s="79">
        <v>53.521126760563376</v>
      </c>
      <c r="W34" s="247">
        <v>77</v>
      </c>
      <c r="X34" s="223">
        <v>49</v>
      </c>
      <c r="Y34" s="79">
        <v>63.636363636363633</v>
      </c>
      <c r="Z34" s="223">
        <v>66</v>
      </c>
      <c r="AA34" s="247">
        <v>46</v>
      </c>
      <c r="AB34" s="193">
        <v>69.696969696969703</v>
      </c>
    </row>
    <row r="35" spans="1:29" ht="15.75" customHeight="1">
      <c r="A35" s="210" t="s">
        <v>75</v>
      </c>
      <c r="B35" s="222">
        <v>607</v>
      </c>
      <c r="C35" s="222">
        <v>792</v>
      </c>
      <c r="D35" s="221">
        <v>130.47775947281713</v>
      </c>
      <c r="E35" s="223">
        <v>185</v>
      </c>
      <c r="F35" s="223">
        <v>167</v>
      </c>
      <c r="G35" s="79">
        <v>90.270270270270274</v>
      </c>
      <c r="H35" s="78">
        <v>110</v>
      </c>
      <c r="I35" s="78">
        <v>115</v>
      </c>
      <c r="J35" s="79">
        <v>104.54545454545455</v>
      </c>
      <c r="K35" s="223">
        <v>43</v>
      </c>
      <c r="L35" s="223">
        <v>29</v>
      </c>
      <c r="M35" s="79">
        <v>67.441860465116278</v>
      </c>
      <c r="N35" s="78">
        <v>48</v>
      </c>
      <c r="O35" s="78">
        <v>36</v>
      </c>
      <c r="P35" s="79">
        <v>75</v>
      </c>
      <c r="Q35" s="223">
        <v>175</v>
      </c>
      <c r="R35" s="223">
        <v>153</v>
      </c>
      <c r="S35" s="79">
        <v>87.428571428571431</v>
      </c>
      <c r="T35" s="223">
        <v>488</v>
      </c>
      <c r="U35" s="223">
        <v>166</v>
      </c>
      <c r="V35" s="79">
        <v>34.016393442622949</v>
      </c>
      <c r="W35" s="247">
        <v>66</v>
      </c>
      <c r="X35" s="223">
        <v>29</v>
      </c>
      <c r="Y35" s="79">
        <v>43.939393939393938</v>
      </c>
      <c r="Z35" s="223">
        <v>51</v>
      </c>
      <c r="AA35" s="247">
        <v>28</v>
      </c>
      <c r="AB35" s="193">
        <v>54.901960784313729</v>
      </c>
    </row>
    <row r="36" spans="1:29" ht="17.25" customHeight="1">
      <c r="A36" s="210" t="s">
        <v>76</v>
      </c>
      <c r="B36" s="222">
        <v>275</v>
      </c>
      <c r="C36" s="222">
        <v>432</v>
      </c>
      <c r="D36" s="221">
        <v>157.09090909090909</v>
      </c>
      <c r="E36" s="223">
        <v>136</v>
      </c>
      <c r="F36" s="223">
        <v>150</v>
      </c>
      <c r="G36" s="79">
        <v>110.29411764705883</v>
      </c>
      <c r="H36" s="78">
        <v>51</v>
      </c>
      <c r="I36" s="78">
        <v>64</v>
      </c>
      <c r="J36" s="79">
        <v>125.49019607843137</v>
      </c>
      <c r="K36" s="223">
        <v>23</v>
      </c>
      <c r="L36" s="223">
        <v>16</v>
      </c>
      <c r="M36" s="79">
        <v>69.565217391304344</v>
      </c>
      <c r="N36" s="78">
        <v>11</v>
      </c>
      <c r="O36" s="78">
        <v>11</v>
      </c>
      <c r="P36" s="79">
        <v>100</v>
      </c>
      <c r="Q36" s="223">
        <v>128</v>
      </c>
      <c r="R36" s="223">
        <v>138</v>
      </c>
      <c r="S36" s="79">
        <v>107.8125</v>
      </c>
      <c r="T36" s="223">
        <v>210</v>
      </c>
      <c r="U36" s="223">
        <v>199</v>
      </c>
      <c r="V36" s="79">
        <v>94.761904761904759</v>
      </c>
      <c r="W36" s="247">
        <v>72</v>
      </c>
      <c r="X36" s="223">
        <v>58</v>
      </c>
      <c r="Y36" s="79">
        <v>80.555555555555557</v>
      </c>
      <c r="Z36" s="223">
        <v>56</v>
      </c>
      <c r="AA36" s="247">
        <v>28</v>
      </c>
      <c r="AB36" s="193">
        <v>50</v>
      </c>
    </row>
    <row r="37" spans="1:29" ht="17.25" customHeight="1">
      <c r="A37" s="210" t="s">
        <v>77</v>
      </c>
      <c r="B37" s="222">
        <v>127</v>
      </c>
      <c r="C37" s="222">
        <v>134</v>
      </c>
      <c r="D37" s="221">
        <v>105.51181102362204</v>
      </c>
      <c r="E37" s="223">
        <v>89</v>
      </c>
      <c r="F37" s="223">
        <v>61</v>
      </c>
      <c r="G37" s="79">
        <v>68.539325842696627</v>
      </c>
      <c r="H37" s="78">
        <v>35</v>
      </c>
      <c r="I37" s="78">
        <v>17</v>
      </c>
      <c r="J37" s="79">
        <v>48.571428571428569</v>
      </c>
      <c r="K37" s="223">
        <v>19</v>
      </c>
      <c r="L37" s="223">
        <v>6</v>
      </c>
      <c r="M37" s="79">
        <v>31.578947368421051</v>
      </c>
      <c r="N37" s="78">
        <v>13</v>
      </c>
      <c r="O37" s="78">
        <v>13</v>
      </c>
      <c r="P37" s="79">
        <v>100</v>
      </c>
      <c r="Q37" s="223">
        <v>87</v>
      </c>
      <c r="R37" s="223">
        <v>57</v>
      </c>
      <c r="S37" s="79">
        <v>65.517241379310349</v>
      </c>
      <c r="T37" s="223">
        <v>80</v>
      </c>
      <c r="U37" s="223">
        <v>50</v>
      </c>
      <c r="V37" s="79">
        <v>62.5</v>
      </c>
      <c r="W37" s="247">
        <v>41</v>
      </c>
      <c r="X37" s="223">
        <v>21</v>
      </c>
      <c r="Y37" s="79">
        <v>51.219512195121951</v>
      </c>
      <c r="Z37" s="223">
        <v>38</v>
      </c>
      <c r="AA37" s="247">
        <v>12</v>
      </c>
      <c r="AB37" s="193">
        <v>31.578947368421051</v>
      </c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0" orientation="landscape" r:id="rId1"/>
  <headerFooter alignWithMargins="0"/>
  <colBreaks count="1" manualBreakCount="1">
    <brk id="13" max="3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K21"/>
  <sheetViews>
    <sheetView view="pageBreakPreview" zoomScale="80" zoomScaleNormal="70" zoomScaleSheetLayoutView="80" workbookViewId="0">
      <selection activeCell="F18" sqref="F18:H20"/>
    </sheetView>
  </sheetViews>
  <sheetFormatPr defaultColWidth="8" defaultRowHeight="13.2"/>
  <cols>
    <col min="1" max="1" width="52.5546875" style="3" customWidth="1"/>
    <col min="2" max="2" width="14.44140625" style="17" customWidth="1"/>
    <col min="3" max="3" width="15.6640625" style="17" customWidth="1"/>
    <col min="4" max="4" width="9.5546875" style="3" customWidth="1"/>
    <col min="5" max="5" width="10" style="3" customWidth="1"/>
    <col min="6" max="6" width="14.44140625" style="3" customWidth="1"/>
    <col min="7" max="7" width="13.5546875" style="3" customWidth="1"/>
    <col min="8" max="8" width="10" style="3" customWidth="1"/>
    <col min="9" max="9" width="14.5546875" style="3" customWidth="1"/>
    <col min="10" max="10" width="13.109375" style="3" bestFit="1" customWidth="1"/>
    <col min="11" max="11" width="11.44140625" style="3" bestFit="1" customWidth="1"/>
    <col min="12" max="16384" width="8" style="3"/>
  </cols>
  <sheetData>
    <row r="1" spans="1:11" ht="27" customHeight="1">
      <c r="A1" s="283" t="s">
        <v>91</v>
      </c>
      <c r="B1" s="283"/>
      <c r="C1" s="283"/>
      <c r="D1" s="283"/>
      <c r="E1" s="283"/>
      <c r="F1" s="283"/>
      <c r="G1" s="283"/>
      <c r="H1" s="283"/>
      <c r="I1" s="283"/>
    </row>
    <row r="2" spans="1:11" ht="23.25" customHeight="1">
      <c r="A2" s="283" t="s">
        <v>42</v>
      </c>
      <c r="B2" s="283"/>
      <c r="C2" s="283"/>
      <c r="D2" s="283"/>
      <c r="E2" s="283"/>
      <c r="F2" s="283"/>
      <c r="G2" s="283"/>
      <c r="H2" s="283"/>
      <c r="I2" s="283"/>
    </row>
    <row r="3" spans="1:11" ht="17.25" customHeight="1">
      <c r="A3" s="352"/>
      <c r="B3" s="352"/>
      <c r="C3" s="352"/>
      <c r="D3" s="352"/>
      <c r="E3" s="352"/>
    </row>
    <row r="4" spans="1:11" s="4" customFormat="1" ht="25.5" customHeight="1">
      <c r="A4" s="288" t="s">
        <v>0</v>
      </c>
      <c r="B4" s="354" t="s">
        <v>7</v>
      </c>
      <c r="C4" s="354"/>
      <c r="D4" s="354"/>
      <c r="E4" s="354"/>
      <c r="F4" s="354" t="s">
        <v>8</v>
      </c>
      <c r="G4" s="354"/>
      <c r="H4" s="354"/>
      <c r="I4" s="354"/>
    </row>
    <row r="5" spans="1:11" s="4" customFormat="1" ht="23.25" customHeight="1">
      <c r="A5" s="353"/>
      <c r="B5" s="284" t="s">
        <v>115</v>
      </c>
      <c r="C5" s="284" t="s">
        <v>116</v>
      </c>
      <c r="D5" s="315" t="s">
        <v>2</v>
      </c>
      <c r="E5" s="316"/>
      <c r="F5" s="284" t="s">
        <v>115</v>
      </c>
      <c r="G5" s="284" t="s">
        <v>116</v>
      </c>
      <c r="H5" s="315" t="s">
        <v>2</v>
      </c>
      <c r="I5" s="316"/>
    </row>
    <row r="6" spans="1:11" s="4" customFormat="1" ht="27.6">
      <c r="A6" s="289"/>
      <c r="B6" s="285"/>
      <c r="C6" s="285"/>
      <c r="D6" s="5" t="s">
        <v>3</v>
      </c>
      <c r="E6" s="6" t="s">
        <v>78</v>
      </c>
      <c r="F6" s="285"/>
      <c r="G6" s="285"/>
      <c r="H6" s="5" t="s">
        <v>3</v>
      </c>
      <c r="I6" s="6" t="s">
        <v>78</v>
      </c>
    </row>
    <row r="7" spans="1:11" s="9" customFormat="1" ht="15.75" customHeight="1">
      <c r="A7" s="7" t="s">
        <v>5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28.5" customHeight="1">
      <c r="A8" s="10" t="s">
        <v>79</v>
      </c>
      <c r="B8" s="211">
        <v>44526</v>
      </c>
      <c r="C8" s="211">
        <v>49751</v>
      </c>
      <c r="D8" s="11">
        <f>C8/B8*100</f>
        <v>111.73471679468176</v>
      </c>
      <c r="E8" s="197">
        <f>C8-B8</f>
        <v>5225</v>
      </c>
      <c r="F8" s="212">
        <v>41309</v>
      </c>
      <c r="G8" s="212">
        <v>43238</v>
      </c>
      <c r="H8" s="11">
        <f>G8/F8*100</f>
        <v>104.66968457236922</v>
      </c>
      <c r="I8" s="213">
        <f>G8-F8</f>
        <v>1929</v>
      </c>
      <c r="J8" s="27"/>
      <c r="K8" s="25"/>
    </row>
    <row r="9" spans="1:11" s="4" customFormat="1" ht="28.5" customHeight="1">
      <c r="A9" s="10" t="s">
        <v>80</v>
      </c>
      <c r="B9" s="212">
        <v>18795</v>
      </c>
      <c r="C9" s="212">
        <v>20564</v>
      </c>
      <c r="D9" s="11">
        <f t="shared" ref="D9:D13" si="0">C9/B9*100</f>
        <v>109.41207768023411</v>
      </c>
      <c r="E9" s="197">
        <f t="shared" ref="E9:E13" si="1">C9-B9</f>
        <v>1769</v>
      </c>
      <c r="F9" s="212">
        <v>17136</v>
      </c>
      <c r="G9" s="212">
        <v>16049</v>
      </c>
      <c r="H9" s="11">
        <f t="shared" ref="H9:H13" si="2">G9/F9*100</f>
        <v>93.656629318394025</v>
      </c>
      <c r="I9" s="213">
        <f t="shared" ref="I9:I13" si="3">G9-F9</f>
        <v>-1087</v>
      </c>
      <c r="J9" s="25"/>
      <c r="K9" s="25"/>
    </row>
    <row r="10" spans="1:11" s="4" customFormat="1" ht="52.5" customHeight="1">
      <c r="A10" s="13" t="s">
        <v>81</v>
      </c>
      <c r="B10" s="212">
        <v>5281</v>
      </c>
      <c r="C10" s="212">
        <v>5585</v>
      </c>
      <c r="D10" s="11">
        <f t="shared" si="0"/>
        <v>105.75648551410717</v>
      </c>
      <c r="E10" s="197">
        <f t="shared" si="1"/>
        <v>304</v>
      </c>
      <c r="F10" s="212">
        <v>9537</v>
      </c>
      <c r="G10" s="212">
        <v>9133</v>
      </c>
      <c r="H10" s="11">
        <f t="shared" si="2"/>
        <v>95.763867044143865</v>
      </c>
      <c r="I10" s="213">
        <f t="shared" si="3"/>
        <v>-404</v>
      </c>
      <c r="J10" s="25"/>
      <c r="K10" s="25"/>
    </row>
    <row r="11" spans="1:11" s="4" customFormat="1" ht="31.5" customHeight="1">
      <c r="A11" s="14" t="s">
        <v>82</v>
      </c>
      <c r="B11" s="212">
        <v>1023</v>
      </c>
      <c r="C11" s="212">
        <v>1060</v>
      </c>
      <c r="D11" s="11">
        <f t="shared" si="0"/>
        <v>103.61681329423264</v>
      </c>
      <c r="E11" s="197">
        <f t="shared" si="1"/>
        <v>37</v>
      </c>
      <c r="F11" s="212">
        <v>2303</v>
      </c>
      <c r="G11" s="212">
        <v>1905</v>
      </c>
      <c r="H11" s="11">
        <f t="shared" si="2"/>
        <v>82.718193660442893</v>
      </c>
      <c r="I11" s="213">
        <f t="shared" si="3"/>
        <v>-398</v>
      </c>
      <c r="J11" s="25"/>
      <c r="K11" s="25"/>
    </row>
    <row r="12" spans="1:11" s="4" customFormat="1" ht="45.75" customHeight="1">
      <c r="A12" s="14" t="s">
        <v>83</v>
      </c>
      <c r="B12" s="212">
        <v>2114</v>
      </c>
      <c r="C12" s="212">
        <v>1498</v>
      </c>
      <c r="D12" s="11">
        <f t="shared" si="0"/>
        <v>70.860927152317871</v>
      </c>
      <c r="E12" s="197">
        <f t="shared" si="1"/>
        <v>-616</v>
      </c>
      <c r="F12" s="212">
        <v>2944</v>
      </c>
      <c r="G12" s="212">
        <v>2285</v>
      </c>
      <c r="H12" s="11">
        <f t="shared" si="2"/>
        <v>77.615489130434781</v>
      </c>
      <c r="I12" s="213">
        <f t="shared" si="3"/>
        <v>-659</v>
      </c>
      <c r="J12" s="25"/>
      <c r="K12" s="25"/>
    </row>
    <row r="13" spans="1:11" s="4" customFormat="1" ht="55.5" customHeight="1">
      <c r="A13" s="14" t="s">
        <v>84</v>
      </c>
      <c r="B13" s="212">
        <v>16552</v>
      </c>
      <c r="C13" s="212">
        <v>18636</v>
      </c>
      <c r="D13" s="11">
        <f t="shared" si="0"/>
        <v>112.5906234896085</v>
      </c>
      <c r="E13" s="197">
        <f t="shared" si="1"/>
        <v>2084</v>
      </c>
      <c r="F13" s="212">
        <v>15632</v>
      </c>
      <c r="G13" s="212">
        <v>14906</v>
      </c>
      <c r="H13" s="11">
        <f t="shared" si="2"/>
        <v>95.355680655066536</v>
      </c>
      <c r="I13" s="213">
        <f t="shared" si="3"/>
        <v>-726</v>
      </c>
      <c r="J13" s="25"/>
      <c r="K13" s="25"/>
    </row>
    <row r="14" spans="1:11" s="4" customFormat="1" ht="12.75" customHeight="1">
      <c r="A14" s="303" t="s">
        <v>6</v>
      </c>
      <c r="B14" s="304"/>
      <c r="C14" s="304"/>
      <c r="D14" s="304"/>
      <c r="E14" s="304"/>
      <c r="F14" s="304"/>
      <c r="G14" s="304"/>
      <c r="H14" s="304"/>
      <c r="I14" s="304"/>
      <c r="J14" s="25"/>
      <c r="K14" s="25"/>
    </row>
    <row r="15" spans="1:11" s="4" customFormat="1" ht="18" customHeight="1">
      <c r="A15" s="305"/>
      <c r="B15" s="306"/>
      <c r="C15" s="306"/>
      <c r="D15" s="306"/>
      <c r="E15" s="306"/>
      <c r="F15" s="306"/>
      <c r="G15" s="306"/>
      <c r="H15" s="306"/>
      <c r="I15" s="306"/>
      <c r="J15" s="25"/>
      <c r="K15" s="25"/>
    </row>
    <row r="16" spans="1:11" s="4" customFormat="1" ht="20.25" customHeight="1">
      <c r="A16" s="288" t="s">
        <v>0</v>
      </c>
      <c r="B16" s="288" t="s">
        <v>127</v>
      </c>
      <c r="C16" s="291" t="s">
        <v>128</v>
      </c>
      <c r="D16" s="315" t="s">
        <v>2</v>
      </c>
      <c r="E16" s="316"/>
      <c r="F16" s="291" t="s">
        <v>129</v>
      </c>
      <c r="G16" s="291" t="s">
        <v>130</v>
      </c>
      <c r="H16" s="315" t="s">
        <v>2</v>
      </c>
      <c r="I16" s="316"/>
      <c r="J16" s="25"/>
      <c r="K16" s="25"/>
    </row>
    <row r="17" spans="1:11" ht="35.25" customHeight="1">
      <c r="A17" s="289"/>
      <c r="B17" s="289"/>
      <c r="C17" s="291"/>
      <c r="D17" s="21" t="s">
        <v>3</v>
      </c>
      <c r="E17" s="6" t="s">
        <v>85</v>
      </c>
      <c r="F17" s="291"/>
      <c r="G17" s="291"/>
      <c r="H17" s="21" t="s">
        <v>3</v>
      </c>
      <c r="I17" s="6" t="s">
        <v>85</v>
      </c>
      <c r="J17" s="26"/>
      <c r="K17" s="26"/>
    </row>
    <row r="18" spans="1:11" ht="24" customHeight="1">
      <c r="A18" s="10" t="s">
        <v>79</v>
      </c>
      <c r="B18" s="208">
        <v>36460</v>
      </c>
      <c r="C18" s="208">
        <v>24932</v>
      </c>
      <c r="D18" s="16">
        <f>C18/B18*100</f>
        <v>68.381788261108071</v>
      </c>
      <c r="E18" s="209">
        <f>C18-B18</f>
        <v>-11528</v>
      </c>
      <c r="F18" s="198">
        <v>32065</v>
      </c>
      <c r="G18" s="198">
        <v>37342</v>
      </c>
      <c r="H18" s="15">
        <v>116.45719631997504</v>
      </c>
      <c r="I18" s="205">
        <f>G18-F18</f>
        <v>5277</v>
      </c>
      <c r="J18" s="26"/>
      <c r="K18" s="26"/>
    </row>
    <row r="19" spans="1:11" ht="25.5" customHeight="1">
      <c r="A19" s="1" t="s">
        <v>80</v>
      </c>
      <c r="B19" s="208">
        <v>11057</v>
      </c>
      <c r="C19" s="208">
        <v>6629</v>
      </c>
      <c r="D19" s="16">
        <f t="shared" ref="D19:D20" si="4">C19/B19*100</f>
        <v>59.952970968617173</v>
      </c>
      <c r="E19" s="209">
        <f>C19-B19</f>
        <v>-4428</v>
      </c>
      <c r="F19" s="198">
        <v>8259</v>
      </c>
      <c r="G19" s="198">
        <v>5863</v>
      </c>
      <c r="H19" s="15">
        <v>70.989223876982692</v>
      </c>
      <c r="I19" s="205">
        <f t="shared" ref="I19:I20" si="5">G19-F19</f>
        <v>-2396</v>
      </c>
      <c r="J19" s="26"/>
      <c r="K19" s="26"/>
    </row>
    <row r="20" spans="1:11" ht="41.25" customHeight="1">
      <c r="A20" s="1" t="s">
        <v>86</v>
      </c>
      <c r="B20" s="208">
        <v>8739</v>
      </c>
      <c r="C20" s="208">
        <v>5279</v>
      </c>
      <c r="D20" s="16">
        <f t="shared" si="4"/>
        <v>60.40736926421787</v>
      </c>
      <c r="E20" s="209">
        <f>C20-B20</f>
        <v>-3460</v>
      </c>
      <c r="F20" s="198">
        <v>7540</v>
      </c>
      <c r="G20" s="198">
        <v>4821</v>
      </c>
      <c r="H20" s="15">
        <v>63.938992042440326</v>
      </c>
      <c r="I20" s="205">
        <f t="shared" si="5"/>
        <v>-2719</v>
      </c>
      <c r="J20" s="26"/>
      <c r="K20" s="26"/>
    </row>
    <row r="21" spans="1:11" ht="21">
      <c r="C21" s="18"/>
      <c r="J21" s="26"/>
      <c r="K21" s="26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B38"/>
  <sheetViews>
    <sheetView view="pageBreakPreview" topLeftCell="K2" zoomScale="85" zoomScaleNormal="85" zoomScaleSheetLayoutView="85" workbookViewId="0">
      <selection activeCell="N9" sqref="N9:O9"/>
    </sheetView>
  </sheetViews>
  <sheetFormatPr defaultRowHeight="15.6"/>
  <cols>
    <col min="1" max="1" width="29.44140625" style="94" customWidth="1"/>
    <col min="2" max="2" width="9.6640625" style="94" customWidth="1"/>
    <col min="3" max="3" width="9.44140625" style="94" customWidth="1"/>
    <col min="4" max="4" width="8.6640625" style="94" customWidth="1"/>
    <col min="5" max="5" width="9.44140625" style="83" customWidth="1"/>
    <col min="6" max="6" width="9.44140625" style="91" customWidth="1"/>
    <col min="7" max="7" width="7.6640625" style="83" customWidth="1"/>
    <col min="8" max="8" width="8.88671875" style="91" customWidth="1"/>
    <col min="9" max="9" width="8.6640625" style="91" customWidth="1"/>
    <col min="10" max="10" width="7.6640625" style="83" customWidth="1"/>
    <col min="11" max="11" width="7.44140625" style="83" customWidth="1"/>
    <col min="12" max="12" width="7.44140625" style="91" customWidth="1"/>
    <col min="13" max="13" width="6.33203125" style="83" customWidth="1"/>
    <col min="14" max="14" width="8.5546875" style="83" customWidth="1"/>
    <col min="15" max="15" width="8.109375" style="91" customWidth="1"/>
    <col min="16" max="16" width="9.44140625" style="83" customWidth="1"/>
    <col min="17" max="17" width="9.33203125" style="83" customWidth="1"/>
    <col min="18" max="18" width="9.33203125" style="91" customWidth="1"/>
    <col min="19" max="19" width="7.33203125" style="83" customWidth="1"/>
    <col min="20" max="21" width="9.109375" style="83" customWidth="1"/>
    <col min="22" max="22" width="8" style="83" customWidth="1"/>
    <col min="23" max="23" width="9.109375" style="83" customWidth="1"/>
    <col min="24" max="24" width="9.109375" style="91" customWidth="1"/>
    <col min="25" max="25" width="8" style="83" customWidth="1"/>
    <col min="26" max="26" width="9" style="83" customWidth="1"/>
    <col min="27" max="27" width="9.33203125" style="91" customWidth="1"/>
    <col min="28" max="28" width="6.88671875" style="83" customWidth="1"/>
    <col min="29" max="253" width="9.109375" style="83"/>
    <col min="254" max="254" width="19.33203125" style="83" customWidth="1"/>
    <col min="255" max="255" width="9.6640625" style="83" customWidth="1"/>
    <col min="256" max="256" width="9.44140625" style="83" customWidth="1"/>
    <col min="257" max="257" width="8.6640625" style="83" customWidth="1"/>
    <col min="258" max="259" width="9.44140625" style="83" customWidth="1"/>
    <col min="260" max="260" width="7.6640625" style="83" customWidth="1"/>
    <col min="261" max="261" width="8.88671875" style="83" customWidth="1"/>
    <col min="262" max="262" width="8.6640625" style="83" customWidth="1"/>
    <col min="263" max="263" width="7.6640625" style="83" customWidth="1"/>
    <col min="264" max="265" width="8.109375" style="83" customWidth="1"/>
    <col min="266" max="266" width="6.44140625" style="83" customWidth="1"/>
    <col min="267" max="268" width="7.44140625" style="83" customWidth="1"/>
    <col min="269" max="269" width="6.33203125" style="83" customWidth="1"/>
    <col min="270" max="270" width="7.6640625" style="83" customWidth="1"/>
    <col min="271" max="271" width="7.33203125" style="83" customWidth="1"/>
    <col min="272" max="272" width="7.5546875" style="83" customWidth="1"/>
    <col min="273" max="273" width="8.33203125" style="83" customWidth="1"/>
    <col min="274" max="274" width="8.44140625" style="83" customWidth="1"/>
    <col min="275" max="275" width="7.33203125" style="83" customWidth="1"/>
    <col min="276" max="277" width="9.109375" style="83" customWidth="1"/>
    <col min="278" max="278" width="8" style="83" customWidth="1"/>
    <col min="279" max="280" width="9.109375" style="83" customWidth="1"/>
    <col min="281" max="281" width="8" style="83" customWidth="1"/>
    <col min="282" max="282" width="9" style="83" customWidth="1"/>
    <col min="283" max="283" width="9.33203125" style="83" customWidth="1"/>
    <col min="284" max="284" width="6.88671875" style="83" customWidth="1"/>
    <col min="285" max="509" width="9.109375" style="83"/>
    <col min="510" max="510" width="19.33203125" style="83" customWidth="1"/>
    <col min="511" max="511" width="9.6640625" style="83" customWidth="1"/>
    <col min="512" max="512" width="9.44140625" style="83" customWidth="1"/>
    <col min="513" max="513" width="8.6640625" style="83" customWidth="1"/>
    <col min="514" max="515" width="9.44140625" style="83" customWidth="1"/>
    <col min="516" max="516" width="7.6640625" style="83" customWidth="1"/>
    <col min="517" max="517" width="8.88671875" style="83" customWidth="1"/>
    <col min="518" max="518" width="8.6640625" style="83" customWidth="1"/>
    <col min="519" max="519" width="7.6640625" style="83" customWidth="1"/>
    <col min="520" max="521" width="8.109375" style="83" customWidth="1"/>
    <col min="522" max="522" width="6.44140625" style="83" customWidth="1"/>
    <col min="523" max="524" width="7.44140625" style="83" customWidth="1"/>
    <col min="525" max="525" width="6.33203125" style="83" customWidth="1"/>
    <col min="526" max="526" width="7.6640625" style="83" customWidth="1"/>
    <col min="527" max="527" width="7.33203125" style="83" customWidth="1"/>
    <col min="528" max="528" width="7.5546875" style="83" customWidth="1"/>
    <col min="529" max="529" width="8.33203125" style="83" customWidth="1"/>
    <col min="530" max="530" width="8.44140625" style="83" customWidth="1"/>
    <col min="531" max="531" width="7.33203125" style="83" customWidth="1"/>
    <col min="532" max="533" width="9.109375" style="83" customWidth="1"/>
    <col min="534" max="534" width="8" style="83" customWidth="1"/>
    <col min="535" max="536" width="9.109375" style="83" customWidth="1"/>
    <col min="537" max="537" width="8" style="83" customWidth="1"/>
    <col min="538" max="538" width="9" style="83" customWidth="1"/>
    <col min="539" max="539" width="9.33203125" style="83" customWidth="1"/>
    <col min="540" max="540" width="6.88671875" style="83" customWidth="1"/>
    <col min="541" max="765" width="9.109375" style="83"/>
    <col min="766" max="766" width="19.33203125" style="83" customWidth="1"/>
    <col min="767" max="767" width="9.6640625" style="83" customWidth="1"/>
    <col min="768" max="768" width="9.44140625" style="83" customWidth="1"/>
    <col min="769" max="769" width="8.6640625" style="83" customWidth="1"/>
    <col min="770" max="771" width="9.44140625" style="83" customWidth="1"/>
    <col min="772" max="772" width="7.6640625" style="83" customWidth="1"/>
    <col min="773" max="773" width="8.88671875" style="83" customWidth="1"/>
    <col min="774" max="774" width="8.6640625" style="83" customWidth="1"/>
    <col min="775" max="775" width="7.6640625" style="83" customWidth="1"/>
    <col min="776" max="777" width="8.109375" style="83" customWidth="1"/>
    <col min="778" max="778" width="6.44140625" style="83" customWidth="1"/>
    <col min="779" max="780" width="7.44140625" style="83" customWidth="1"/>
    <col min="781" max="781" width="6.33203125" style="83" customWidth="1"/>
    <col min="782" max="782" width="7.6640625" style="83" customWidth="1"/>
    <col min="783" max="783" width="7.33203125" style="83" customWidth="1"/>
    <col min="784" max="784" width="7.5546875" style="83" customWidth="1"/>
    <col min="785" max="785" width="8.33203125" style="83" customWidth="1"/>
    <col min="786" max="786" width="8.44140625" style="83" customWidth="1"/>
    <col min="787" max="787" width="7.33203125" style="83" customWidth="1"/>
    <col min="788" max="789" width="9.109375" style="83" customWidth="1"/>
    <col min="790" max="790" width="8" style="83" customWidth="1"/>
    <col min="791" max="792" width="9.109375" style="83" customWidth="1"/>
    <col min="793" max="793" width="8" style="83" customWidth="1"/>
    <col min="794" max="794" width="9" style="83" customWidth="1"/>
    <col min="795" max="795" width="9.33203125" style="83" customWidth="1"/>
    <col min="796" max="796" width="6.88671875" style="83" customWidth="1"/>
    <col min="797" max="1021" width="9.109375" style="83"/>
    <col min="1022" max="1022" width="19.33203125" style="83" customWidth="1"/>
    <col min="1023" max="1023" width="9.6640625" style="83" customWidth="1"/>
    <col min="1024" max="1024" width="9.44140625" style="83" customWidth="1"/>
    <col min="1025" max="1025" width="8.6640625" style="83" customWidth="1"/>
    <col min="1026" max="1027" width="9.44140625" style="83" customWidth="1"/>
    <col min="1028" max="1028" width="7.6640625" style="83" customWidth="1"/>
    <col min="1029" max="1029" width="8.88671875" style="83" customWidth="1"/>
    <col min="1030" max="1030" width="8.6640625" style="83" customWidth="1"/>
    <col min="1031" max="1031" width="7.6640625" style="83" customWidth="1"/>
    <col min="1032" max="1033" width="8.109375" style="83" customWidth="1"/>
    <col min="1034" max="1034" width="6.44140625" style="83" customWidth="1"/>
    <col min="1035" max="1036" width="7.44140625" style="83" customWidth="1"/>
    <col min="1037" max="1037" width="6.33203125" style="83" customWidth="1"/>
    <col min="1038" max="1038" width="7.6640625" style="83" customWidth="1"/>
    <col min="1039" max="1039" width="7.33203125" style="83" customWidth="1"/>
    <col min="1040" max="1040" width="7.5546875" style="83" customWidth="1"/>
    <col min="1041" max="1041" width="8.33203125" style="83" customWidth="1"/>
    <col min="1042" max="1042" width="8.44140625" style="83" customWidth="1"/>
    <col min="1043" max="1043" width="7.33203125" style="83" customWidth="1"/>
    <col min="1044" max="1045" width="9.109375" style="83" customWidth="1"/>
    <col min="1046" max="1046" width="8" style="83" customWidth="1"/>
    <col min="1047" max="1048" width="9.109375" style="83" customWidth="1"/>
    <col min="1049" max="1049" width="8" style="83" customWidth="1"/>
    <col min="1050" max="1050" width="9" style="83" customWidth="1"/>
    <col min="1051" max="1051" width="9.33203125" style="83" customWidth="1"/>
    <col min="1052" max="1052" width="6.88671875" style="83" customWidth="1"/>
    <col min="1053" max="1277" width="9.109375" style="83"/>
    <col min="1278" max="1278" width="19.33203125" style="83" customWidth="1"/>
    <col min="1279" max="1279" width="9.6640625" style="83" customWidth="1"/>
    <col min="1280" max="1280" width="9.44140625" style="83" customWidth="1"/>
    <col min="1281" max="1281" width="8.6640625" style="83" customWidth="1"/>
    <col min="1282" max="1283" width="9.44140625" style="83" customWidth="1"/>
    <col min="1284" max="1284" width="7.6640625" style="83" customWidth="1"/>
    <col min="1285" max="1285" width="8.88671875" style="83" customWidth="1"/>
    <col min="1286" max="1286" width="8.6640625" style="83" customWidth="1"/>
    <col min="1287" max="1287" width="7.6640625" style="83" customWidth="1"/>
    <col min="1288" max="1289" width="8.109375" style="83" customWidth="1"/>
    <col min="1290" max="1290" width="6.44140625" style="83" customWidth="1"/>
    <col min="1291" max="1292" width="7.44140625" style="83" customWidth="1"/>
    <col min="1293" max="1293" width="6.33203125" style="83" customWidth="1"/>
    <col min="1294" max="1294" width="7.6640625" style="83" customWidth="1"/>
    <col min="1295" max="1295" width="7.33203125" style="83" customWidth="1"/>
    <col min="1296" max="1296" width="7.5546875" style="83" customWidth="1"/>
    <col min="1297" max="1297" width="8.33203125" style="83" customWidth="1"/>
    <col min="1298" max="1298" width="8.44140625" style="83" customWidth="1"/>
    <col min="1299" max="1299" width="7.33203125" style="83" customWidth="1"/>
    <col min="1300" max="1301" width="9.109375" style="83" customWidth="1"/>
    <col min="1302" max="1302" width="8" style="83" customWidth="1"/>
    <col min="1303" max="1304" width="9.109375" style="83" customWidth="1"/>
    <col min="1305" max="1305" width="8" style="83" customWidth="1"/>
    <col min="1306" max="1306" width="9" style="83" customWidth="1"/>
    <col min="1307" max="1307" width="9.33203125" style="83" customWidth="1"/>
    <col min="1308" max="1308" width="6.88671875" style="83" customWidth="1"/>
    <col min="1309" max="1533" width="9.109375" style="83"/>
    <col min="1534" max="1534" width="19.33203125" style="83" customWidth="1"/>
    <col min="1535" max="1535" width="9.6640625" style="83" customWidth="1"/>
    <col min="1536" max="1536" width="9.44140625" style="83" customWidth="1"/>
    <col min="1537" max="1537" width="8.6640625" style="83" customWidth="1"/>
    <col min="1538" max="1539" width="9.44140625" style="83" customWidth="1"/>
    <col min="1540" max="1540" width="7.6640625" style="83" customWidth="1"/>
    <col min="1541" max="1541" width="8.88671875" style="83" customWidth="1"/>
    <col min="1542" max="1542" width="8.6640625" style="83" customWidth="1"/>
    <col min="1543" max="1543" width="7.6640625" style="83" customWidth="1"/>
    <col min="1544" max="1545" width="8.109375" style="83" customWidth="1"/>
    <col min="1546" max="1546" width="6.44140625" style="83" customWidth="1"/>
    <col min="1547" max="1548" width="7.44140625" style="83" customWidth="1"/>
    <col min="1549" max="1549" width="6.33203125" style="83" customWidth="1"/>
    <col min="1550" max="1550" width="7.6640625" style="83" customWidth="1"/>
    <col min="1551" max="1551" width="7.33203125" style="83" customWidth="1"/>
    <col min="1552" max="1552" width="7.5546875" style="83" customWidth="1"/>
    <col min="1553" max="1553" width="8.33203125" style="83" customWidth="1"/>
    <col min="1554" max="1554" width="8.44140625" style="83" customWidth="1"/>
    <col min="1555" max="1555" width="7.33203125" style="83" customWidth="1"/>
    <col min="1556" max="1557" width="9.109375" style="83" customWidth="1"/>
    <col min="1558" max="1558" width="8" style="83" customWidth="1"/>
    <col min="1559" max="1560" width="9.109375" style="83" customWidth="1"/>
    <col min="1561" max="1561" width="8" style="83" customWidth="1"/>
    <col min="1562" max="1562" width="9" style="83" customWidth="1"/>
    <col min="1563" max="1563" width="9.33203125" style="83" customWidth="1"/>
    <col min="1564" max="1564" width="6.88671875" style="83" customWidth="1"/>
    <col min="1565" max="1789" width="9.109375" style="83"/>
    <col min="1790" max="1790" width="19.33203125" style="83" customWidth="1"/>
    <col min="1791" max="1791" width="9.6640625" style="83" customWidth="1"/>
    <col min="1792" max="1792" width="9.44140625" style="83" customWidth="1"/>
    <col min="1793" max="1793" width="8.6640625" style="83" customWidth="1"/>
    <col min="1794" max="1795" width="9.44140625" style="83" customWidth="1"/>
    <col min="1796" max="1796" width="7.6640625" style="83" customWidth="1"/>
    <col min="1797" max="1797" width="8.88671875" style="83" customWidth="1"/>
    <col min="1798" max="1798" width="8.6640625" style="83" customWidth="1"/>
    <col min="1799" max="1799" width="7.6640625" style="83" customWidth="1"/>
    <col min="1800" max="1801" width="8.109375" style="83" customWidth="1"/>
    <col min="1802" max="1802" width="6.44140625" style="83" customWidth="1"/>
    <col min="1803" max="1804" width="7.44140625" style="83" customWidth="1"/>
    <col min="1805" max="1805" width="6.33203125" style="83" customWidth="1"/>
    <col min="1806" max="1806" width="7.6640625" style="83" customWidth="1"/>
    <col min="1807" max="1807" width="7.33203125" style="83" customWidth="1"/>
    <col min="1808" max="1808" width="7.5546875" style="83" customWidth="1"/>
    <col min="1809" max="1809" width="8.33203125" style="83" customWidth="1"/>
    <col min="1810" max="1810" width="8.44140625" style="83" customWidth="1"/>
    <col min="1811" max="1811" width="7.33203125" style="83" customWidth="1"/>
    <col min="1812" max="1813" width="9.109375" style="83" customWidth="1"/>
    <col min="1814" max="1814" width="8" style="83" customWidth="1"/>
    <col min="1815" max="1816" width="9.109375" style="83" customWidth="1"/>
    <col min="1817" max="1817" width="8" style="83" customWidth="1"/>
    <col min="1818" max="1818" width="9" style="83" customWidth="1"/>
    <col min="1819" max="1819" width="9.33203125" style="83" customWidth="1"/>
    <col min="1820" max="1820" width="6.88671875" style="83" customWidth="1"/>
    <col min="1821" max="2045" width="9.109375" style="83"/>
    <col min="2046" max="2046" width="19.33203125" style="83" customWidth="1"/>
    <col min="2047" max="2047" width="9.6640625" style="83" customWidth="1"/>
    <col min="2048" max="2048" width="9.44140625" style="83" customWidth="1"/>
    <col min="2049" max="2049" width="8.6640625" style="83" customWidth="1"/>
    <col min="2050" max="2051" width="9.44140625" style="83" customWidth="1"/>
    <col min="2052" max="2052" width="7.6640625" style="83" customWidth="1"/>
    <col min="2053" max="2053" width="8.88671875" style="83" customWidth="1"/>
    <col min="2054" max="2054" width="8.6640625" style="83" customWidth="1"/>
    <col min="2055" max="2055" width="7.6640625" style="83" customWidth="1"/>
    <col min="2056" max="2057" width="8.109375" style="83" customWidth="1"/>
    <col min="2058" max="2058" width="6.44140625" style="83" customWidth="1"/>
    <col min="2059" max="2060" width="7.44140625" style="83" customWidth="1"/>
    <col min="2061" max="2061" width="6.33203125" style="83" customWidth="1"/>
    <col min="2062" max="2062" width="7.6640625" style="83" customWidth="1"/>
    <col min="2063" max="2063" width="7.33203125" style="83" customWidth="1"/>
    <col min="2064" max="2064" width="7.5546875" style="83" customWidth="1"/>
    <col min="2065" max="2065" width="8.33203125" style="83" customWidth="1"/>
    <col min="2066" max="2066" width="8.44140625" style="83" customWidth="1"/>
    <col min="2067" max="2067" width="7.33203125" style="83" customWidth="1"/>
    <col min="2068" max="2069" width="9.109375" style="83" customWidth="1"/>
    <col min="2070" max="2070" width="8" style="83" customWidth="1"/>
    <col min="2071" max="2072" width="9.109375" style="83" customWidth="1"/>
    <col min="2073" max="2073" width="8" style="83" customWidth="1"/>
    <col min="2074" max="2074" width="9" style="83" customWidth="1"/>
    <col min="2075" max="2075" width="9.33203125" style="83" customWidth="1"/>
    <col min="2076" max="2076" width="6.88671875" style="83" customWidth="1"/>
    <col min="2077" max="2301" width="9.109375" style="83"/>
    <col min="2302" max="2302" width="19.33203125" style="83" customWidth="1"/>
    <col min="2303" max="2303" width="9.6640625" style="83" customWidth="1"/>
    <col min="2304" max="2304" width="9.44140625" style="83" customWidth="1"/>
    <col min="2305" max="2305" width="8.6640625" style="83" customWidth="1"/>
    <col min="2306" max="2307" width="9.44140625" style="83" customWidth="1"/>
    <col min="2308" max="2308" width="7.6640625" style="83" customWidth="1"/>
    <col min="2309" max="2309" width="8.88671875" style="83" customWidth="1"/>
    <col min="2310" max="2310" width="8.6640625" style="83" customWidth="1"/>
    <col min="2311" max="2311" width="7.6640625" style="83" customWidth="1"/>
    <col min="2312" max="2313" width="8.109375" style="83" customWidth="1"/>
    <col min="2314" max="2314" width="6.44140625" style="83" customWidth="1"/>
    <col min="2315" max="2316" width="7.44140625" style="83" customWidth="1"/>
    <col min="2317" max="2317" width="6.33203125" style="83" customWidth="1"/>
    <col min="2318" max="2318" width="7.6640625" style="83" customWidth="1"/>
    <col min="2319" max="2319" width="7.33203125" style="83" customWidth="1"/>
    <col min="2320" max="2320" width="7.5546875" style="83" customWidth="1"/>
    <col min="2321" max="2321" width="8.33203125" style="83" customWidth="1"/>
    <col min="2322" max="2322" width="8.44140625" style="83" customWidth="1"/>
    <col min="2323" max="2323" width="7.33203125" style="83" customWidth="1"/>
    <col min="2324" max="2325" width="9.109375" style="83" customWidth="1"/>
    <col min="2326" max="2326" width="8" style="83" customWidth="1"/>
    <col min="2327" max="2328" width="9.109375" style="83" customWidth="1"/>
    <col min="2329" max="2329" width="8" style="83" customWidth="1"/>
    <col min="2330" max="2330" width="9" style="83" customWidth="1"/>
    <col min="2331" max="2331" width="9.33203125" style="83" customWidth="1"/>
    <col min="2332" max="2332" width="6.88671875" style="83" customWidth="1"/>
    <col min="2333" max="2557" width="9.109375" style="83"/>
    <col min="2558" max="2558" width="19.33203125" style="83" customWidth="1"/>
    <col min="2559" max="2559" width="9.6640625" style="83" customWidth="1"/>
    <col min="2560" max="2560" width="9.44140625" style="83" customWidth="1"/>
    <col min="2561" max="2561" width="8.6640625" style="83" customWidth="1"/>
    <col min="2562" max="2563" width="9.44140625" style="83" customWidth="1"/>
    <col min="2564" max="2564" width="7.6640625" style="83" customWidth="1"/>
    <col min="2565" max="2565" width="8.88671875" style="83" customWidth="1"/>
    <col min="2566" max="2566" width="8.6640625" style="83" customWidth="1"/>
    <col min="2567" max="2567" width="7.6640625" style="83" customWidth="1"/>
    <col min="2568" max="2569" width="8.109375" style="83" customWidth="1"/>
    <col min="2570" max="2570" width="6.44140625" style="83" customWidth="1"/>
    <col min="2571" max="2572" width="7.44140625" style="83" customWidth="1"/>
    <col min="2573" max="2573" width="6.33203125" style="83" customWidth="1"/>
    <col min="2574" max="2574" width="7.6640625" style="83" customWidth="1"/>
    <col min="2575" max="2575" width="7.33203125" style="83" customWidth="1"/>
    <col min="2576" max="2576" width="7.5546875" style="83" customWidth="1"/>
    <col min="2577" max="2577" width="8.33203125" style="83" customWidth="1"/>
    <col min="2578" max="2578" width="8.44140625" style="83" customWidth="1"/>
    <col min="2579" max="2579" width="7.33203125" style="83" customWidth="1"/>
    <col min="2580" max="2581" width="9.109375" style="83" customWidth="1"/>
    <col min="2582" max="2582" width="8" style="83" customWidth="1"/>
    <col min="2583" max="2584" width="9.109375" style="83" customWidth="1"/>
    <col min="2585" max="2585" width="8" style="83" customWidth="1"/>
    <col min="2586" max="2586" width="9" style="83" customWidth="1"/>
    <col min="2587" max="2587" width="9.33203125" style="83" customWidth="1"/>
    <col min="2588" max="2588" width="6.88671875" style="83" customWidth="1"/>
    <col min="2589" max="2813" width="9.109375" style="83"/>
    <col min="2814" max="2814" width="19.33203125" style="83" customWidth="1"/>
    <col min="2815" max="2815" width="9.6640625" style="83" customWidth="1"/>
    <col min="2816" max="2816" width="9.44140625" style="83" customWidth="1"/>
    <col min="2817" max="2817" width="8.6640625" style="83" customWidth="1"/>
    <col min="2818" max="2819" width="9.44140625" style="83" customWidth="1"/>
    <col min="2820" max="2820" width="7.6640625" style="83" customWidth="1"/>
    <col min="2821" max="2821" width="8.88671875" style="83" customWidth="1"/>
    <col min="2822" max="2822" width="8.6640625" style="83" customWidth="1"/>
    <col min="2823" max="2823" width="7.6640625" style="83" customWidth="1"/>
    <col min="2824" max="2825" width="8.109375" style="83" customWidth="1"/>
    <col min="2826" max="2826" width="6.44140625" style="83" customWidth="1"/>
    <col min="2827" max="2828" width="7.44140625" style="83" customWidth="1"/>
    <col min="2829" max="2829" width="6.33203125" style="83" customWidth="1"/>
    <col min="2830" max="2830" width="7.6640625" style="83" customWidth="1"/>
    <col min="2831" max="2831" width="7.33203125" style="83" customWidth="1"/>
    <col min="2832" max="2832" width="7.5546875" style="83" customWidth="1"/>
    <col min="2833" max="2833" width="8.33203125" style="83" customWidth="1"/>
    <col min="2834" max="2834" width="8.44140625" style="83" customWidth="1"/>
    <col min="2835" max="2835" width="7.33203125" style="83" customWidth="1"/>
    <col min="2836" max="2837" width="9.109375" style="83" customWidth="1"/>
    <col min="2838" max="2838" width="8" style="83" customWidth="1"/>
    <col min="2839" max="2840" width="9.109375" style="83" customWidth="1"/>
    <col min="2841" max="2841" width="8" style="83" customWidth="1"/>
    <col min="2842" max="2842" width="9" style="83" customWidth="1"/>
    <col min="2843" max="2843" width="9.33203125" style="83" customWidth="1"/>
    <col min="2844" max="2844" width="6.88671875" style="83" customWidth="1"/>
    <col min="2845" max="3069" width="9.109375" style="83"/>
    <col min="3070" max="3070" width="19.33203125" style="83" customWidth="1"/>
    <col min="3071" max="3071" width="9.6640625" style="83" customWidth="1"/>
    <col min="3072" max="3072" width="9.44140625" style="83" customWidth="1"/>
    <col min="3073" max="3073" width="8.6640625" style="83" customWidth="1"/>
    <col min="3074" max="3075" width="9.44140625" style="83" customWidth="1"/>
    <col min="3076" max="3076" width="7.6640625" style="83" customWidth="1"/>
    <col min="3077" max="3077" width="8.88671875" style="83" customWidth="1"/>
    <col min="3078" max="3078" width="8.6640625" style="83" customWidth="1"/>
    <col min="3079" max="3079" width="7.6640625" style="83" customWidth="1"/>
    <col min="3080" max="3081" width="8.109375" style="83" customWidth="1"/>
    <col min="3082" max="3082" width="6.44140625" style="83" customWidth="1"/>
    <col min="3083" max="3084" width="7.44140625" style="83" customWidth="1"/>
    <col min="3085" max="3085" width="6.33203125" style="83" customWidth="1"/>
    <col min="3086" max="3086" width="7.6640625" style="83" customWidth="1"/>
    <col min="3087" max="3087" width="7.33203125" style="83" customWidth="1"/>
    <col min="3088" max="3088" width="7.5546875" style="83" customWidth="1"/>
    <col min="3089" max="3089" width="8.33203125" style="83" customWidth="1"/>
    <col min="3090" max="3090" width="8.44140625" style="83" customWidth="1"/>
    <col min="3091" max="3091" width="7.33203125" style="83" customWidth="1"/>
    <col min="3092" max="3093" width="9.109375" style="83" customWidth="1"/>
    <col min="3094" max="3094" width="8" style="83" customWidth="1"/>
    <col min="3095" max="3096" width="9.109375" style="83" customWidth="1"/>
    <col min="3097" max="3097" width="8" style="83" customWidth="1"/>
    <col min="3098" max="3098" width="9" style="83" customWidth="1"/>
    <col min="3099" max="3099" width="9.33203125" style="83" customWidth="1"/>
    <col min="3100" max="3100" width="6.88671875" style="83" customWidth="1"/>
    <col min="3101" max="3325" width="9.109375" style="83"/>
    <col min="3326" max="3326" width="19.33203125" style="83" customWidth="1"/>
    <col min="3327" max="3327" width="9.6640625" style="83" customWidth="1"/>
    <col min="3328" max="3328" width="9.44140625" style="83" customWidth="1"/>
    <col min="3329" max="3329" width="8.6640625" style="83" customWidth="1"/>
    <col min="3330" max="3331" width="9.44140625" style="83" customWidth="1"/>
    <col min="3332" max="3332" width="7.6640625" style="83" customWidth="1"/>
    <col min="3333" max="3333" width="8.88671875" style="83" customWidth="1"/>
    <col min="3334" max="3334" width="8.6640625" style="83" customWidth="1"/>
    <col min="3335" max="3335" width="7.6640625" style="83" customWidth="1"/>
    <col min="3336" max="3337" width="8.109375" style="83" customWidth="1"/>
    <col min="3338" max="3338" width="6.44140625" style="83" customWidth="1"/>
    <col min="3339" max="3340" width="7.44140625" style="83" customWidth="1"/>
    <col min="3341" max="3341" width="6.33203125" style="83" customWidth="1"/>
    <col min="3342" max="3342" width="7.6640625" style="83" customWidth="1"/>
    <col min="3343" max="3343" width="7.33203125" style="83" customWidth="1"/>
    <col min="3344" max="3344" width="7.5546875" style="83" customWidth="1"/>
    <col min="3345" max="3345" width="8.33203125" style="83" customWidth="1"/>
    <col min="3346" max="3346" width="8.44140625" style="83" customWidth="1"/>
    <col min="3347" max="3347" width="7.33203125" style="83" customWidth="1"/>
    <col min="3348" max="3349" width="9.109375" style="83" customWidth="1"/>
    <col min="3350" max="3350" width="8" style="83" customWidth="1"/>
    <col min="3351" max="3352" width="9.109375" style="83" customWidth="1"/>
    <col min="3353" max="3353" width="8" style="83" customWidth="1"/>
    <col min="3354" max="3354" width="9" style="83" customWidth="1"/>
    <col min="3355" max="3355" width="9.33203125" style="83" customWidth="1"/>
    <col min="3356" max="3356" width="6.88671875" style="83" customWidth="1"/>
    <col min="3357" max="3581" width="9.109375" style="83"/>
    <col min="3582" max="3582" width="19.33203125" style="83" customWidth="1"/>
    <col min="3583" max="3583" width="9.6640625" style="83" customWidth="1"/>
    <col min="3584" max="3584" width="9.44140625" style="83" customWidth="1"/>
    <col min="3585" max="3585" width="8.6640625" style="83" customWidth="1"/>
    <col min="3586" max="3587" width="9.44140625" style="83" customWidth="1"/>
    <col min="3588" max="3588" width="7.6640625" style="83" customWidth="1"/>
    <col min="3589" max="3589" width="8.88671875" style="83" customWidth="1"/>
    <col min="3590" max="3590" width="8.6640625" style="83" customWidth="1"/>
    <col min="3591" max="3591" width="7.6640625" style="83" customWidth="1"/>
    <col min="3592" max="3593" width="8.109375" style="83" customWidth="1"/>
    <col min="3594" max="3594" width="6.44140625" style="83" customWidth="1"/>
    <col min="3595" max="3596" width="7.44140625" style="83" customWidth="1"/>
    <col min="3597" max="3597" width="6.33203125" style="83" customWidth="1"/>
    <col min="3598" max="3598" width="7.6640625" style="83" customWidth="1"/>
    <col min="3599" max="3599" width="7.33203125" style="83" customWidth="1"/>
    <col min="3600" max="3600" width="7.5546875" style="83" customWidth="1"/>
    <col min="3601" max="3601" width="8.33203125" style="83" customWidth="1"/>
    <col min="3602" max="3602" width="8.44140625" style="83" customWidth="1"/>
    <col min="3603" max="3603" width="7.33203125" style="83" customWidth="1"/>
    <col min="3604" max="3605" width="9.109375" style="83" customWidth="1"/>
    <col min="3606" max="3606" width="8" style="83" customWidth="1"/>
    <col min="3607" max="3608" width="9.109375" style="83" customWidth="1"/>
    <col min="3609" max="3609" width="8" style="83" customWidth="1"/>
    <col min="3610" max="3610" width="9" style="83" customWidth="1"/>
    <col min="3611" max="3611" width="9.33203125" style="83" customWidth="1"/>
    <col min="3612" max="3612" width="6.88671875" style="83" customWidth="1"/>
    <col min="3613" max="3837" width="9.109375" style="83"/>
    <col min="3838" max="3838" width="19.33203125" style="83" customWidth="1"/>
    <col min="3839" max="3839" width="9.6640625" style="83" customWidth="1"/>
    <col min="3840" max="3840" width="9.44140625" style="83" customWidth="1"/>
    <col min="3841" max="3841" width="8.6640625" style="83" customWidth="1"/>
    <col min="3842" max="3843" width="9.44140625" style="83" customWidth="1"/>
    <col min="3844" max="3844" width="7.6640625" style="83" customWidth="1"/>
    <col min="3845" max="3845" width="8.88671875" style="83" customWidth="1"/>
    <col min="3846" max="3846" width="8.6640625" style="83" customWidth="1"/>
    <col min="3847" max="3847" width="7.6640625" style="83" customWidth="1"/>
    <col min="3848" max="3849" width="8.109375" style="83" customWidth="1"/>
    <col min="3850" max="3850" width="6.44140625" style="83" customWidth="1"/>
    <col min="3851" max="3852" width="7.44140625" style="83" customWidth="1"/>
    <col min="3853" max="3853" width="6.33203125" style="83" customWidth="1"/>
    <col min="3854" max="3854" width="7.6640625" style="83" customWidth="1"/>
    <col min="3855" max="3855" width="7.33203125" style="83" customWidth="1"/>
    <col min="3856" max="3856" width="7.5546875" style="83" customWidth="1"/>
    <col min="3857" max="3857" width="8.33203125" style="83" customWidth="1"/>
    <col min="3858" max="3858" width="8.44140625" style="83" customWidth="1"/>
    <col min="3859" max="3859" width="7.33203125" style="83" customWidth="1"/>
    <col min="3860" max="3861" width="9.109375" style="83" customWidth="1"/>
    <col min="3862" max="3862" width="8" style="83" customWidth="1"/>
    <col min="3863" max="3864" width="9.109375" style="83" customWidth="1"/>
    <col min="3865" max="3865" width="8" style="83" customWidth="1"/>
    <col min="3866" max="3866" width="9" style="83" customWidth="1"/>
    <col min="3867" max="3867" width="9.33203125" style="83" customWidth="1"/>
    <col min="3868" max="3868" width="6.88671875" style="83" customWidth="1"/>
    <col min="3869" max="4093" width="9.109375" style="83"/>
    <col min="4094" max="4094" width="19.33203125" style="83" customWidth="1"/>
    <col min="4095" max="4095" width="9.6640625" style="83" customWidth="1"/>
    <col min="4096" max="4096" width="9.44140625" style="83" customWidth="1"/>
    <col min="4097" max="4097" width="8.6640625" style="83" customWidth="1"/>
    <col min="4098" max="4099" width="9.44140625" style="83" customWidth="1"/>
    <col min="4100" max="4100" width="7.6640625" style="83" customWidth="1"/>
    <col min="4101" max="4101" width="8.88671875" style="83" customWidth="1"/>
    <col min="4102" max="4102" width="8.6640625" style="83" customWidth="1"/>
    <col min="4103" max="4103" width="7.6640625" style="83" customWidth="1"/>
    <col min="4104" max="4105" width="8.109375" style="83" customWidth="1"/>
    <col min="4106" max="4106" width="6.44140625" style="83" customWidth="1"/>
    <col min="4107" max="4108" width="7.44140625" style="83" customWidth="1"/>
    <col min="4109" max="4109" width="6.33203125" style="83" customWidth="1"/>
    <col min="4110" max="4110" width="7.6640625" style="83" customWidth="1"/>
    <col min="4111" max="4111" width="7.33203125" style="83" customWidth="1"/>
    <col min="4112" max="4112" width="7.5546875" style="83" customWidth="1"/>
    <col min="4113" max="4113" width="8.33203125" style="83" customWidth="1"/>
    <col min="4114" max="4114" width="8.44140625" style="83" customWidth="1"/>
    <col min="4115" max="4115" width="7.33203125" style="83" customWidth="1"/>
    <col min="4116" max="4117" width="9.109375" style="83" customWidth="1"/>
    <col min="4118" max="4118" width="8" style="83" customWidth="1"/>
    <col min="4119" max="4120" width="9.109375" style="83" customWidth="1"/>
    <col min="4121" max="4121" width="8" style="83" customWidth="1"/>
    <col min="4122" max="4122" width="9" style="83" customWidth="1"/>
    <col min="4123" max="4123" width="9.33203125" style="83" customWidth="1"/>
    <col min="4124" max="4124" width="6.88671875" style="83" customWidth="1"/>
    <col min="4125" max="4349" width="9.109375" style="83"/>
    <col min="4350" max="4350" width="19.33203125" style="83" customWidth="1"/>
    <col min="4351" max="4351" width="9.6640625" style="83" customWidth="1"/>
    <col min="4352" max="4352" width="9.44140625" style="83" customWidth="1"/>
    <col min="4353" max="4353" width="8.6640625" style="83" customWidth="1"/>
    <col min="4354" max="4355" width="9.44140625" style="83" customWidth="1"/>
    <col min="4356" max="4356" width="7.6640625" style="83" customWidth="1"/>
    <col min="4357" max="4357" width="8.88671875" style="83" customWidth="1"/>
    <col min="4358" max="4358" width="8.6640625" style="83" customWidth="1"/>
    <col min="4359" max="4359" width="7.6640625" style="83" customWidth="1"/>
    <col min="4360" max="4361" width="8.109375" style="83" customWidth="1"/>
    <col min="4362" max="4362" width="6.44140625" style="83" customWidth="1"/>
    <col min="4363" max="4364" width="7.44140625" style="83" customWidth="1"/>
    <col min="4365" max="4365" width="6.33203125" style="83" customWidth="1"/>
    <col min="4366" max="4366" width="7.6640625" style="83" customWidth="1"/>
    <col min="4367" max="4367" width="7.33203125" style="83" customWidth="1"/>
    <col min="4368" max="4368" width="7.5546875" style="83" customWidth="1"/>
    <col min="4369" max="4369" width="8.33203125" style="83" customWidth="1"/>
    <col min="4370" max="4370" width="8.44140625" style="83" customWidth="1"/>
    <col min="4371" max="4371" width="7.33203125" style="83" customWidth="1"/>
    <col min="4372" max="4373" width="9.109375" style="83" customWidth="1"/>
    <col min="4374" max="4374" width="8" style="83" customWidth="1"/>
    <col min="4375" max="4376" width="9.109375" style="83" customWidth="1"/>
    <col min="4377" max="4377" width="8" style="83" customWidth="1"/>
    <col min="4378" max="4378" width="9" style="83" customWidth="1"/>
    <col min="4379" max="4379" width="9.33203125" style="83" customWidth="1"/>
    <col min="4380" max="4380" width="6.88671875" style="83" customWidth="1"/>
    <col min="4381" max="4605" width="9.109375" style="83"/>
    <col min="4606" max="4606" width="19.33203125" style="83" customWidth="1"/>
    <col min="4607" max="4607" width="9.6640625" style="83" customWidth="1"/>
    <col min="4608" max="4608" width="9.44140625" style="83" customWidth="1"/>
    <col min="4609" max="4609" width="8.6640625" style="83" customWidth="1"/>
    <col min="4610" max="4611" width="9.44140625" style="83" customWidth="1"/>
    <col min="4612" max="4612" width="7.6640625" style="83" customWidth="1"/>
    <col min="4613" max="4613" width="8.88671875" style="83" customWidth="1"/>
    <col min="4614" max="4614" width="8.6640625" style="83" customWidth="1"/>
    <col min="4615" max="4615" width="7.6640625" style="83" customWidth="1"/>
    <col min="4616" max="4617" width="8.109375" style="83" customWidth="1"/>
    <col min="4618" max="4618" width="6.44140625" style="83" customWidth="1"/>
    <col min="4619" max="4620" width="7.44140625" style="83" customWidth="1"/>
    <col min="4621" max="4621" width="6.33203125" style="83" customWidth="1"/>
    <col min="4622" max="4622" width="7.6640625" style="83" customWidth="1"/>
    <col min="4623" max="4623" width="7.33203125" style="83" customWidth="1"/>
    <col min="4624" max="4624" width="7.5546875" style="83" customWidth="1"/>
    <col min="4625" max="4625" width="8.33203125" style="83" customWidth="1"/>
    <col min="4626" max="4626" width="8.44140625" style="83" customWidth="1"/>
    <col min="4627" max="4627" width="7.33203125" style="83" customWidth="1"/>
    <col min="4628" max="4629" width="9.109375" style="83" customWidth="1"/>
    <col min="4630" max="4630" width="8" style="83" customWidth="1"/>
    <col min="4631" max="4632" width="9.109375" style="83" customWidth="1"/>
    <col min="4633" max="4633" width="8" style="83" customWidth="1"/>
    <col min="4634" max="4634" width="9" style="83" customWidth="1"/>
    <col min="4635" max="4635" width="9.33203125" style="83" customWidth="1"/>
    <col min="4636" max="4636" width="6.88671875" style="83" customWidth="1"/>
    <col min="4637" max="4861" width="9.109375" style="83"/>
    <col min="4862" max="4862" width="19.33203125" style="83" customWidth="1"/>
    <col min="4863" max="4863" width="9.6640625" style="83" customWidth="1"/>
    <col min="4864" max="4864" width="9.44140625" style="83" customWidth="1"/>
    <col min="4865" max="4865" width="8.6640625" style="83" customWidth="1"/>
    <col min="4866" max="4867" width="9.44140625" style="83" customWidth="1"/>
    <col min="4868" max="4868" width="7.6640625" style="83" customWidth="1"/>
    <col min="4869" max="4869" width="8.88671875" style="83" customWidth="1"/>
    <col min="4870" max="4870" width="8.6640625" style="83" customWidth="1"/>
    <col min="4871" max="4871" width="7.6640625" style="83" customWidth="1"/>
    <col min="4872" max="4873" width="8.109375" style="83" customWidth="1"/>
    <col min="4874" max="4874" width="6.44140625" style="83" customWidth="1"/>
    <col min="4875" max="4876" width="7.44140625" style="83" customWidth="1"/>
    <col min="4877" max="4877" width="6.33203125" style="83" customWidth="1"/>
    <col min="4878" max="4878" width="7.6640625" style="83" customWidth="1"/>
    <col min="4879" max="4879" width="7.33203125" style="83" customWidth="1"/>
    <col min="4880" max="4880" width="7.5546875" style="83" customWidth="1"/>
    <col min="4881" max="4881" width="8.33203125" style="83" customWidth="1"/>
    <col min="4882" max="4882" width="8.44140625" style="83" customWidth="1"/>
    <col min="4883" max="4883" width="7.33203125" style="83" customWidth="1"/>
    <col min="4884" max="4885" width="9.109375" style="83" customWidth="1"/>
    <col min="4886" max="4886" width="8" style="83" customWidth="1"/>
    <col min="4887" max="4888" width="9.109375" style="83" customWidth="1"/>
    <col min="4889" max="4889" width="8" style="83" customWidth="1"/>
    <col min="4890" max="4890" width="9" style="83" customWidth="1"/>
    <col min="4891" max="4891" width="9.33203125" style="83" customWidth="1"/>
    <col min="4892" max="4892" width="6.88671875" style="83" customWidth="1"/>
    <col min="4893" max="5117" width="9.109375" style="83"/>
    <col min="5118" max="5118" width="19.33203125" style="83" customWidth="1"/>
    <col min="5119" max="5119" width="9.6640625" style="83" customWidth="1"/>
    <col min="5120" max="5120" width="9.44140625" style="83" customWidth="1"/>
    <col min="5121" max="5121" width="8.6640625" style="83" customWidth="1"/>
    <col min="5122" max="5123" width="9.44140625" style="83" customWidth="1"/>
    <col min="5124" max="5124" width="7.6640625" style="83" customWidth="1"/>
    <col min="5125" max="5125" width="8.88671875" style="83" customWidth="1"/>
    <col min="5126" max="5126" width="8.6640625" style="83" customWidth="1"/>
    <col min="5127" max="5127" width="7.6640625" style="83" customWidth="1"/>
    <col min="5128" max="5129" width="8.109375" style="83" customWidth="1"/>
    <col min="5130" max="5130" width="6.44140625" style="83" customWidth="1"/>
    <col min="5131" max="5132" width="7.44140625" style="83" customWidth="1"/>
    <col min="5133" max="5133" width="6.33203125" style="83" customWidth="1"/>
    <col min="5134" max="5134" width="7.6640625" style="83" customWidth="1"/>
    <col min="5135" max="5135" width="7.33203125" style="83" customWidth="1"/>
    <col min="5136" max="5136" width="7.5546875" style="83" customWidth="1"/>
    <col min="5137" max="5137" width="8.33203125" style="83" customWidth="1"/>
    <col min="5138" max="5138" width="8.44140625" style="83" customWidth="1"/>
    <col min="5139" max="5139" width="7.33203125" style="83" customWidth="1"/>
    <col min="5140" max="5141" width="9.109375" style="83" customWidth="1"/>
    <col min="5142" max="5142" width="8" style="83" customWidth="1"/>
    <col min="5143" max="5144" width="9.109375" style="83" customWidth="1"/>
    <col min="5145" max="5145" width="8" style="83" customWidth="1"/>
    <col min="5146" max="5146" width="9" style="83" customWidth="1"/>
    <col min="5147" max="5147" width="9.33203125" style="83" customWidth="1"/>
    <col min="5148" max="5148" width="6.88671875" style="83" customWidth="1"/>
    <col min="5149" max="5373" width="9.109375" style="83"/>
    <col min="5374" max="5374" width="19.33203125" style="83" customWidth="1"/>
    <col min="5375" max="5375" width="9.6640625" style="83" customWidth="1"/>
    <col min="5376" max="5376" width="9.44140625" style="83" customWidth="1"/>
    <col min="5377" max="5377" width="8.6640625" style="83" customWidth="1"/>
    <col min="5378" max="5379" width="9.44140625" style="83" customWidth="1"/>
    <col min="5380" max="5380" width="7.6640625" style="83" customWidth="1"/>
    <col min="5381" max="5381" width="8.88671875" style="83" customWidth="1"/>
    <col min="5382" max="5382" width="8.6640625" style="83" customWidth="1"/>
    <col min="5383" max="5383" width="7.6640625" style="83" customWidth="1"/>
    <col min="5384" max="5385" width="8.109375" style="83" customWidth="1"/>
    <col min="5386" max="5386" width="6.44140625" style="83" customWidth="1"/>
    <col min="5387" max="5388" width="7.44140625" style="83" customWidth="1"/>
    <col min="5389" max="5389" width="6.33203125" style="83" customWidth="1"/>
    <col min="5390" max="5390" width="7.6640625" style="83" customWidth="1"/>
    <col min="5391" max="5391" width="7.33203125" style="83" customWidth="1"/>
    <col min="5392" max="5392" width="7.5546875" style="83" customWidth="1"/>
    <col min="5393" max="5393" width="8.33203125" style="83" customWidth="1"/>
    <col min="5394" max="5394" width="8.44140625" style="83" customWidth="1"/>
    <col min="5395" max="5395" width="7.33203125" style="83" customWidth="1"/>
    <col min="5396" max="5397" width="9.109375" style="83" customWidth="1"/>
    <col min="5398" max="5398" width="8" style="83" customWidth="1"/>
    <col min="5399" max="5400" width="9.109375" style="83" customWidth="1"/>
    <col min="5401" max="5401" width="8" style="83" customWidth="1"/>
    <col min="5402" max="5402" width="9" style="83" customWidth="1"/>
    <col min="5403" max="5403" width="9.33203125" style="83" customWidth="1"/>
    <col min="5404" max="5404" width="6.88671875" style="83" customWidth="1"/>
    <col min="5405" max="5629" width="9.109375" style="83"/>
    <col min="5630" max="5630" width="19.33203125" style="83" customWidth="1"/>
    <col min="5631" max="5631" width="9.6640625" style="83" customWidth="1"/>
    <col min="5632" max="5632" width="9.44140625" style="83" customWidth="1"/>
    <col min="5633" max="5633" width="8.6640625" style="83" customWidth="1"/>
    <col min="5634" max="5635" width="9.44140625" style="83" customWidth="1"/>
    <col min="5636" max="5636" width="7.6640625" style="83" customWidth="1"/>
    <col min="5637" max="5637" width="8.88671875" style="83" customWidth="1"/>
    <col min="5638" max="5638" width="8.6640625" style="83" customWidth="1"/>
    <col min="5639" max="5639" width="7.6640625" style="83" customWidth="1"/>
    <col min="5640" max="5641" width="8.109375" style="83" customWidth="1"/>
    <col min="5642" max="5642" width="6.44140625" style="83" customWidth="1"/>
    <col min="5643" max="5644" width="7.44140625" style="83" customWidth="1"/>
    <col min="5645" max="5645" width="6.33203125" style="83" customWidth="1"/>
    <col min="5646" max="5646" width="7.6640625" style="83" customWidth="1"/>
    <col min="5647" max="5647" width="7.33203125" style="83" customWidth="1"/>
    <col min="5648" max="5648" width="7.5546875" style="83" customWidth="1"/>
    <col min="5649" max="5649" width="8.33203125" style="83" customWidth="1"/>
    <col min="5650" max="5650" width="8.44140625" style="83" customWidth="1"/>
    <col min="5651" max="5651" width="7.33203125" style="83" customWidth="1"/>
    <col min="5652" max="5653" width="9.109375" style="83" customWidth="1"/>
    <col min="5654" max="5654" width="8" style="83" customWidth="1"/>
    <col min="5655" max="5656" width="9.109375" style="83" customWidth="1"/>
    <col min="5657" max="5657" width="8" style="83" customWidth="1"/>
    <col min="5658" max="5658" width="9" style="83" customWidth="1"/>
    <col min="5659" max="5659" width="9.33203125" style="83" customWidth="1"/>
    <col min="5660" max="5660" width="6.88671875" style="83" customWidth="1"/>
    <col min="5661" max="5885" width="9.109375" style="83"/>
    <col min="5886" max="5886" width="19.33203125" style="83" customWidth="1"/>
    <col min="5887" max="5887" width="9.6640625" style="83" customWidth="1"/>
    <col min="5888" max="5888" width="9.44140625" style="83" customWidth="1"/>
    <col min="5889" max="5889" width="8.6640625" style="83" customWidth="1"/>
    <col min="5890" max="5891" width="9.44140625" style="83" customWidth="1"/>
    <col min="5892" max="5892" width="7.6640625" style="83" customWidth="1"/>
    <col min="5893" max="5893" width="8.88671875" style="83" customWidth="1"/>
    <col min="5894" max="5894" width="8.6640625" style="83" customWidth="1"/>
    <col min="5895" max="5895" width="7.6640625" style="83" customWidth="1"/>
    <col min="5896" max="5897" width="8.109375" style="83" customWidth="1"/>
    <col min="5898" max="5898" width="6.44140625" style="83" customWidth="1"/>
    <col min="5899" max="5900" width="7.44140625" style="83" customWidth="1"/>
    <col min="5901" max="5901" width="6.33203125" style="83" customWidth="1"/>
    <col min="5902" max="5902" width="7.6640625" style="83" customWidth="1"/>
    <col min="5903" max="5903" width="7.33203125" style="83" customWidth="1"/>
    <col min="5904" max="5904" width="7.5546875" style="83" customWidth="1"/>
    <col min="5905" max="5905" width="8.33203125" style="83" customWidth="1"/>
    <col min="5906" max="5906" width="8.44140625" style="83" customWidth="1"/>
    <col min="5907" max="5907" width="7.33203125" style="83" customWidth="1"/>
    <col min="5908" max="5909" width="9.109375" style="83" customWidth="1"/>
    <col min="5910" max="5910" width="8" style="83" customWidth="1"/>
    <col min="5911" max="5912" width="9.109375" style="83" customWidth="1"/>
    <col min="5913" max="5913" width="8" style="83" customWidth="1"/>
    <col min="5914" max="5914" width="9" style="83" customWidth="1"/>
    <col min="5915" max="5915" width="9.33203125" style="83" customWidth="1"/>
    <col min="5916" max="5916" width="6.88671875" style="83" customWidth="1"/>
    <col min="5917" max="6141" width="9.109375" style="83"/>
    <col min="6142" max="6142" width="19.33203125" style="83" customWidth="1"/>
    <col min="6143" max="6143" width="9.6640625" style="83" customWidth="1"/>
    <col min="6144" max="6144" width="9.44140625" style="83" customWidth="1"/>
    <col min="6145" max="6145" width="8.6640625" style="83" customWidth="1"/>
    <col min="6146" max="6147" width="9.44140625" style="83" customWidth="1"/>
    <col min="6148" max="6148" width="7.6640625" style="83" customWidth="1"/>
    <col min="6149" max="6149" width="8.88671875" style="83" customWidth="1"/>
    <col min="6150" max="6150" width="8.6640625" style="83" customWidth="1"/>
    <col min="6151" max="6151" width="7.6640625" style="83" customWidth="1"/>
    <col min="6152" max="6153" width="8.109375" style="83" customWidth="1"/>
    <col min="6154" max="6154" width="6.44140625" style="83" customWidth="1"/>
    <col min="6155" max="6156" width="7.44140625" style="83" customWidth="1"/>
    <col min="6157" max="6157" width="6.33203125" style="83" customWidth="1"/>
    <col min="6158" max="6158" width="7.6640625" style="83" customWidth="1"/>
    <col min="6159" max="6159" width="7.33203125" style="83" customWidth="1"/>
    <col min="6160" max="6160" width="7.5546875" style="83" customWidth="1"/>
    <col min="6161" max="6161" width="8.33203125" style="83" customWidth="1"/>
    <col min="6162" max="6162" width="8.44140625" style="83" customWidth="1"/>
    <col min="6163" max="6163" width="7.33203125" style="83" customWidth="1"/>
    <col min="6164" max="6165" width="9.109375" style="83" customWidth="1"/>
    <col min="6166" max="6166" width="8" style="83" customWidth="1"/>
    <col min="6167" max="6168" width="9.109375" style="83" customWidth="1"/>
    <col min="6169" max="6169" width="8" style="83" customWidth="1"/>
    <col min="6170" max="6170" width="9" style="83" customWidth="1"/>
    <col min="6171" max="6171" width="9.33203125" style="83" customWidth="1"/>
    <col min="6172" max="6172" width="6.88671875" style="83" customWidth="1"/>
    <col min="6173" max="6397" width="9.109375" style="83"/>
    <col min="6398" max="6398" width="19.33203125" style="83" customWidth="1"/>
    <col min="6399" max="6399" width="9.6640625" style="83" customWidth="1"/>
    <col min="6400" max="6400" width="9.44140625" style="83" customWidth="1"/>
    <col min="6401" max="6401" width="8.6640625" style="83" customWidth="1"/>
    <col min="6402" max="6403" width="9.44140625" style="83" customWidth="1"/>
    <col min="6404" max="6404" width="7.6640625" style="83" customWidth="1"/>
    <col min="6405" max="6405" width="8.88671875" style="83" customWidth="1"/>
    <col min="6406" max="6406" width="8.6640625" style="83" customWidth="1"/>
    <col min="6407" max="6407" width="7.6640625" style="83" customWidth="1"/>
    <col min="6408" max="6409" width="8.109375" style="83" customWidth="1"/>
    <col min="6410" max="6410" width="6.44140625" style="83" customWidth="1"/>
    <col min="6411" max="6412" width="7.44140625" style="83" customWidth="1"/>
    <col min="6413" max="6413" width="6.33203125" style="83" customWidth="1"/>
    <col min="6414" max="6414" width="7.6640625" style="83" customWidth="1"/>
    <col min="6415" max="6415" width="7.33203125" style="83" customWidth="1"/>
    <col min="6416" max="6416" width="7.5546875" style="83" customWidth="1"/>
    <col min="6417" max="6417" width="8.33203125" style="83" customWidth="1"/>
    <col min="6418" max="6418" width="8.44140625" style="83" customWidth="1"/>
    <col min="6419" max="6419" width="7.33203125" style="83" customWidth="1"/>
    <col min="6420" max="6421" width="9.109375" style="83" customWidth="1"/>
    <col min="6422" max="6422" width="8" style="83" customWidth="1"/>
    <col min="6423" max="6424" width="9.109375" style="83" customWidth="1"/>
    <col min="6425" max="6425" width="8" style="83" customWidth="1"/>
    <col min="6426" max="6426" width="9" style="83" customWidth="1"/>
    <col min="6427" max="6427" width="9.33203125" style="83" customWidth="1"/>
    <col min="6428" max="6428" width="6.88671875" style="83" customWidth="1"/>
    <col min="6429" max="6653" width="9.109375" style="83"/>
    <col min="6654" max="6654" width="19.33203125" style="83" customWidth="1"/>
    <col min="6655" max="6655" width="9.6640625" style="83" customWidth="1"/>
    <col min="6656" max="6656" width="9.44140625" style="83" customWidth="1"/>
    <col min="6657" max="6657" width="8.6640625" style="83" customWidth="1"/>
    <col min="6658" max="6659" width="9.44140625" style="83" customWidth="1"/>
    <col min="6660" max="6660" width="7.6640625" style="83" customWidth="1"/>
    <col min="6661" max="6661" width="8.88671875" style="83" customWidth="1"/>
    <col min="6662" max="6662" width="8.6640625" style="83" customWidth="1"/>
    <col min="6663" max="6663" width="7.6640625" style="83" customWidth="1"/>
    <col min="6664" max="6665" width="8.109375" style="83" customWidth="1"/>
    <col min="6666" max="6666" width="6.44140625" style="83" customWidth="1"/>
    <col min="6667" max="6668" width="7.44140625" style="83" customWidth="1"/>
    <col min="6669" max="6669" width="6.33203125" style="83" customWidth="1"/>
    <col min="6670" max="6670" width="7.6640625" style="83" customWidth="1"/>
    <col min="6671" max="6671" width="7.33203125" style="83" customWidth="1"/>
    <col min="6672" max="6672" width="7.5546875" style="83" customWidth="1"/>
    <col min="6673" max="6673" width="8.33203125" style="83" customWidth="1"/>
    <col min="6674" max="6674" width="8.44140625" style="83" customWidth="1"/>
    <col min="6675" max="6675" width="7.33203125" style="83" customWidth="1"/>
    <col min="6676" max="6677" width="9.109375" style="83" customWidth="1"/>
    <col min="6678" max="6678" width="8" style="83" customWidth="1"/>
    <col min="6679" max="6680" width="9.109375" style="83" customWidth="1"/>
    <col min="6681" max="6681" width="8" style="83" customWidth="1"/>
    <col min="6682" max="6682" width="9" style="83" customWidth="1"/>
    <col min="6683" max="6683" width="9.33203125" style="83" customWidth="1"/>
    <col min="6684" max="6684" width="6.88671875" style="83" customWidth="1"/>
    <col min="6685" max="6909" width="9.109375" style="83"/>
    <col min="6910" max="6910" width="19.33203125" style="83" customWidth="1"/>
    <col min="6911" max="6911" width="9.6640625" style="83" customWidth="1"/>
    <col min="6912" max="6912" width="9.44140625" style="83" customWidth="1"/>
    <col min="6913" max="6913" width="8.6640625" style="83" customWidth="1"/>
    <col min="6914" max="6915" width="9.44140625" style="83" customWidth="1"/>
    <col min="6916" max="6916" width="7.6640625" style="83" customWidth="1"/>
    <col min="6917" max="6917" width="8.88671875" style="83" customWidth="1"/>
    <col min="6918" max="6918" width="8.6640625" style="83" customWidth="1"/>
    <col min="6919" max="6919" width="7.6640625" style="83" customWidth="1"/>
    <col min="6920" max="6921" width="8.109375" style="83" customWidth="1"/>
    <col min="6922" max="6922" width="6.44140625" style="83" customWidth="1"/>
    <col min="6923" max="6924" width="7.44140625" style="83" customWidth="1"/>
    <col min="6925" max="6925" width="6.33203125" style="83" customWidth="1"/>
    <col min="6926" max="6926" width="7.6640625" style="83" customWidth="1"/>
    <col min="6927" max="6927" width="7.33203125" style="83" customWidth="1"/>
    <col min="6928" max="6928" width="7.5546875" style="83" customWidth="1"/>
    <col min="6929" max="6929" width="8.33203125" style="83" customWidth="1"/>
    <col min="6930" max="6930" width="8.44140625" style="83" customWidth="1"/>
    <col min="6931" max="6931" width="7.33203125" style="83" customWidth="1"/>
    <col min="6932" max="6933" width="9.109375" style="83" customWidth="1"/>
    <col min="6934" max="6934" width="8" style="83" customWidth="1"/>
    <col min="6935" max="6936" width="9.109375" style="83" customWidth="1"/>
    <col min="6937" max="6937" width="8" style="83" customWidth="1"/>
    <col min="6938" max="6938" width="9" style="83" customWidth="1"/>
    <col min="6939" max="6939" width="9.33203125" style="83" customWidth="1"/>
    <col min="6940" max="6940" width="6.88671875" style="83" customWidth="1"/>
    <col min="6941" max="7165" width="9.109375" style="83"/>
    <col min="7166" max="7166" width="19.33203125" style="83" customWidth="1"/>
    <col min="7167" max="7167" width="9.6640625" style="83" customWidth="1"/>
    <col min="7168" max="7168" width="9.44140625" style="83" customWidth="1"/>
    <col min="7169" max="7169" width="8.6640625" style="83" customWidth="1"/>
    <col min="7170" max="7171" width="9.44140625" style="83" customWidth="1"/>
    <col min="7172" max="7172" width="7.6640625" style="83" customWidth="1"/>
    <col min="7173" max="7173" width="8.88671875" style="83" customWidth="1"/>
    <col min="7174" max="7174" width="8.6640625" style="83" customWidth="1"/>
    <col min="7175" max="7175" width="7.6640625" style="83" customWidth="1"/>
    <col min="7176" max="7177" width="8.109375" style="83" customWidth="1"/>
    <col min="7178" max="7178" width="6.44140625" style="83" customWidth="1"/>
    <col min="7179" max="7180" width="7.44140625" style="83" customWidth="1"/>
    <col min="7181" max="7181" width="6.33203125" style="83" customWidth="1"/>
    <col min="7182" max="7182" width="7.6640625" style="83" customWidth="1"/>
    <col min="7183" max="7183" width="7.33203125" style="83" customWidth="1"/>
    <col min="7184" max="7184" width="7.5546875" style="83" customWidth="1"/>
    <col min="7185" max="7185" width="8.33203125" style="83" customWidth="1"/>
    <col min="7186" max="7186" width="8.44140625" style="83" customWidth="1"/>
    <col min="7187" max="7187" width="7.33203125" style="83" customWidth="1"/>
    <col min="7188" max="7189" width="9.109375" style="83" customWidth="1"/>
    <col min="7190" max="7190" width="8" style="83" customWidth="1"/>
    <col min="7191" max="7192" width="9.109375" style="83" customWidth="1"/>
    <col min="7193" max="7193" width="8" style="83" customWidth="1"/>
    <col min="7194" max="7194" width="9" style="83" customWidth="1"/>
    <col min="7195" max="7195" width="9.33203125" style="83" customWidth="1"/>
    <col min="7196" max="7196" width="6.88671875" style="83" customWidth="1"/>
    <col min="7197" max="7421" width="9.109375" style="83"/>
    <col min="7422" max="7422" width="19.33203125" style="83" customWidth="1"/>
    <col min="7423" max="7423" width="9.6640625" style="83" customWidth="1"/>
    <col min="7424" max="7424" width="9.44140625" style="83" customWidth="1"/>
    <col min="7425" max="7425" width="8.6640625" style="83" customWidth="1"/>
    <col min="7426" max="7427" width="9.44140625" style="83" customWidth="1"/>
    <col min="7428" max="7428" width="7.6640625" style="83" customWidth="1"/>
    <col min="7429" max="7429" width="8.88671875" style="83" customWidth="1"/>
    <col min="7430" max="7430" width="8.6640625" style="83" customWidth="1"/>
    <col min="7431" max="7431" width="7.6640625" style="83" customWidth="1"/>
    <col min="7432" max="7433" width="8.109375" style="83" customWidth="1"/>
    <col min="7434" max="7434" width="6.44140625" style="83" customWidth="1"/>
    <col min="7435" max="7436" width="7.44140625" style="83" customWidth="1"/>
    <col min="7437" max="7437" width="6.33203125" style="83" customWidth="1"/>
    <col min="7438" max="7438" width="7.6640625" style="83" customWidth="1"/>
    <col min="7439" max="7439" width="7.33203125" style="83" customWidth="1"/>
    <col min="7440" max="7440" width="7.5546875" style="83" customWidth="1"/>
    <col min="7441" max="7441" width="8.33203125" style="83" customWidth="1"/>
    <col min="7442" max="7442" width="8.44140625" style="83" customWidth="1"/>
    <col min="7443" max="7443" width="7.33203125" style="83" customWidth="1"/>
    <col min="7444" max="7445" width="9.109375" style="83" customWidth="1"/>
    <col min="7446" max="7446" width="8" style="83" customWidth="1"/>
    <col min="7447" max="7448" width="9.109375" style="83" customWidth="1"/>
    <col min="7449" max="7449" width="8" style="83" customWidth="1"/>
    <col min="7450" max="7450" width="9" style="83" customWidth="1"/>
    <col min="7451" max="7451" width="9.33203125" style="83" customWidth="1"/>
    <col min="7452" max="7452" width="6.88671875" style="83" customWidth="1"/>
    <col min="7453" max="7677" width="9.109375" style="83"/>
    <col min="7678" max="7678" width="19.33203125" style="83" customWidth="1"/>
    <col min="7679" max="7679" width="9.6640625" style="83" customWidth="1"/>
    <col min="7680" max="7680" width="9.44140625" style="83" customWidth="1"/>
    <col min="7681" max="7681" width="8.6640625" style="83" customWidth="1"/>
    <col min="7682" max="7683" width="9.44140625" style="83" customWidth="1"/>
    <col min="7684" max="7684" width="7.6640625" style="83" customWidth="1"/>
    <col min="7685" max="7685" width="8.88671875" style="83" customWidth="1"/>
    <col min="7686" max="7686" width="8.6640625" style="83" customWidth="1"/>
    <col min="7687" max="7687" width="7.6640625" style="83" customWidth="1"/>
    <col min="7688" max="7689" width="8.109375" style="83" customWidth="1"/>
    <col min="7690" max="7690" width="6.44140625" style="83" customWidth="1"/>
    <col min="7691" max="7692" width="7.44140625" style="83" customWidth="1"/>
    <col min="7693" max="7693" width="6.33203125" style="83" customWidth="1"/>
    <col min="7694" max="7694" width="7.6640625" style="83" customWidth="1"/>
    <col min="7695" max="7695" width="7.33203125" style="83" customWidth="1"/>
    <col min="7696" max="7696" width="7.5546875" style="83" customWidth="1"/>
    <col min="7697" max="7697" width="8.33203125" style="83" customWidth="1"/>
    <col min="7698" max="7698" width="8.44140625" style="83" customWidth="1"/>
    <col min="7699" max="7699" width="7.33203125" style="83" customWidth="1"/>
    <col min="7700" max="7701" width="9.109375" style="83" customWidth="1"/>
    <col min="7702" max="7702" width="8" style="83" customWidth="1"/>
    <col min="7703" max="7704" width="9.109375" style="83" customWidth="1"/>
    <col min="7705" max="7705" width="8" style="83" customWidth="1"/>
    <col min="7706" max="7706" width="9" style="83" customWidth="1"/>
    <col min="7707" max="7707" width="9.33203125" style="83" customWidth="1"/>
    <col min="7708" max="7708" width="6.88671875" style="83" customWidth="1"/>
    <col min="7709" max="7933" width="9.109375" style="83"/>
    <col min="7934" max="7934" width="19.33203125" style="83" customWidth="1"/>
    <col min="7935" max="7935" width="9.6640625" style="83" customWidth="1"/>
    <col min="7936" max="7936" width="9.44140625" style="83" customWidth="1"/>
    <col min="7937" max="7937" width="8.6640625" style="83" customWidth="1"/>
    <col min="7938" max="7939" width="9.44140625" style="83" customWidth="1"/>
    <col min="7940" max="7940" width="7.6640625" style="83" customWidth="1"/>
    <col min="7941" max="7941" width="8.88671875" style="83" customWidth="1"/>
    <col min="7942" max="7942" width="8.6640625" style="83" customWidth="1"/>
    <col min="7943" max="7943" width="7.6640625" style="83" customWidth="1"/>
    <col min="7944" max="7945" width="8.109375" style="83" customWidth="1"/>
    <col min="7946" max="7946" width="6.44140625" style="83" customWidth="1"/>
    <col min="7947" max="7948" width="7.44140625" style="83" customWidth="1"/>
    <col min="7949" max="7949" width="6.33203125" style="83" customWidth="1"/>
    <col min="7950" max="7950" width="7.6640625" style="83" customWidth="1"/>
    <col min="7951" max="7951" width="7.33203125" style="83" customWidth="1"/>
    <col min="7952" max="7952" width="7.5546875" style="83" customWidth="1"/>
    <col min="7953" max="7953" width="8.33203125" style="83" customWidth="1"/>
    <col min="7954" max="7954" width="8.44140625" style="83" customWidth="1"/>
    <col min="7955" max="7955" width="7.33203125" style="83" customWidth="1"/>
    <col min="7956" max="7957" width="9.109375" style="83" customWidth="1"/>
    <col min="7958" max="7958" width="8" style="83" customWidth="1"/>
    <col min="7959" max="7960" width="9.109375" style="83" customWidth="1"/>
    <col min="7961" max="7961" width="8" style="83" customWidth="1"/>
    <col min="7962" max="7962" width="9" style="83" customWidth="1"/>
    <col min="7963" max="7963" width="9.33203125" style="83" customWidth="1"/>
    <col min="7964" max="7964" width="6.88671875" style="83" customWidth="1"/>
    <col min="7965" max="8189" width="9.109375" style="83"/>
    <col min="8190" max="8190" width="19.33203125" style="83" customWidth="1"/>
    <col min="8191" max="8191" width="9.6640625" style="83" customWidth="1"/>
    <col min="8192" max="8192" width="9.44140625" style="83" customWidth="1"/>
    <col min="8193" max="8193" width="8.6640625" style="83" customWidth="1"/>
    <col min="8194" max="8195" width="9.44140625" style="83" customWidth="1"/>
    <col min="8196" max="8196" width="7.6640625" style="83" customWidth="1"/>
    <col min="8197" max="8197" width="8.88671875" style="83" customWidth="1"/>
    <col min="8198" max="8198" width="8.6640625" style="83" customWidth="1"/>
    <col min="8199" max="8199" width="7.6640625" style="83" customWidth="1"/>
    <col min="8200" max="8201" width="8.109375" style="83" customWidth="1"/>
    <col min="8202" max="8202" width="6.44140625" style="83" customWidth="1"/>
    <col min="8203" max="8204" width="7.44140625" style="83" customWidth="1"/>
    <col min="8205" max="8205" width="6.33203125" style="83" customWidth="1"/>
    <col min="8206" max="8206" width="7.6640625" style="83" customWidth="1"/>
    <col min="8207" max="8207" width="7.33203125" style="83" customWidth="1"/>
    <col min="8208" max="8208" width="7.5546875" style="83" customWidth="1"/>
    <col min="8209" max="8209" width="8.33203125" style="83" customWidth="1"/>
    <col min="8210" max="8210" width="8.44140625" style="83" customWidth="1"/>
    <col min="8211" max="8211" width="7.33203125" style="83" customWidth="1"/>
    <col min="8212" max="8213" width="9.109375" style="83" customWidth="1"/>
    <col min="8214" max="8214" width="8" style="83" customWidth="1"/>
    <col min="8215" max="8216" width="9.109375" style="83" customWidth="1"/>
    <col min="8217" max="8217" width="8" style="83" customWidth="1"/>
    <col min="8218" max="8218" width="9" style="83" customWidth="1"/>
    <col min="8219" max="8219" width="9.33203125" style="83" customWidth="1"/>
    <col min="8220" max="8220" width="6.88671875" style="83" customWidth="1"/>
    <col min="8221" max="8445" width="9.109375" style="83"/>
    <col min="8446" max="8446" width="19.33203125" style="83" customWidth="1"/>
    <col min="8447" max="8447" width="9.6640625" style="83" customWidth="1"/>
    <col min="8448" max="8448" width="9.44140625" style="83" customWidth="1"/>
    <col min="8449" max="8449" width="8.6640625" style="83" customWidth="1"/>
    <col min="8450" max="8451" width="9.44140625" style="83" customWidth="1"/>
    <col min="8452" max="8452" width="7.6640625" style="83" customWidth="1"/>
    <col min="8453" max="8453" width="8.88671875" style="83" customWidth="1"/>
    <col min="8454" max="8454" width="8.6640625" style="83" customWidth="1"/>
    <col min="8455" max="8455" width="7.6640625" style="83" customWidth="1"/>
    <col min="8456" max="8457" width="8.109375" style="83" customWidth="1"/>
    <col min="8458" max="8458" width="6.44140625" style="83" customWidth="1"/>
    <col min="8459" max="8460" width="7.44140625" style="83" customWidth="1"/>
    <col min="8461" max="8461" width="6.33203125" style="83" customWidth="1"/>
    <col min="8462" max="8462" width="7.6640625" style="83" customWidth="1"/>
    <col min="8463" max="8463" width="7.33203125" style="83" customWidth="1"/>
    <col min="8464" max="8464" width="7.5546875" style="83" customWidth="1"/>
    <col min="8465" max="8465" width="8.33203125" style="83" customWidth="1"/>
    <col min="8466" max="8466" width="8.44140625" style="83" customWidth="1"/>
    <col min="8467" max="8467" width="7.33203125" style="83" customWidth="1"/>
    <col min="8468" max="8469" width="9.109375" style="83" customWidth="1"/>
    <col min="8470" max="8470" width="8" style="83" customWidth="1"/>
    <col min="8471" max="8472" width="9.109375" style="83" customWidth="1"/>
    <col min="8473" max="8473" width="8" style="83" customWidth="1"/>
    <col min="8474" max="8474" width="9" style="83" customWidth="1"/>
    <col min="8475" max="8475" width="9.33203125" style="83" customWidth="1"/>
    <col min="8476" max="8476" width="6.88671875" style="83" customWidth="1"/>
    <col min="8477" max="8701" width="9.109375" style="83"/>
    <col min="8702" max="8702" width="19.33203125" style="83" customWidth="1"/>
    <col min="8703" max="8703" width="9.6640625" style="83" customWidth="1"/>
    <col min="8704" max="8704" width="9.44140625" style="83" customWidth="1"/>
    <col min="8705" max="8705" width="8.6640625" style="83" customWidth="1"/>
    <col min="8706" max="8707" width="9.44140625" style="83" customWidth="1"/>
    <col min="8708" max="8708" width="7.6640625" style="83" customWidth="1"/>
    <col min="8709" max="8709" width="8.88671875" style="83" customWidth="1"/>
    <col min="8710" max="8710" width="8.6640625" style="83" customWidth="1"/>
    <col min="8711" max="8711" width="7.6640625" style="83" customWidth="1"/>
    <col min="8712" max="8713" width="8.109375" style="83" customWidth="1"/>
    <col min="8714" max="8714" width="6.44140625" style="83" customWidth="1"/>
    <col min="8715" max="8716" width="7.44140625" style="83" customWidth="1"/>
    <col min="8717" max="8717" width="6.33203125" style="83" customWidth="1"/>
    <col min="8718" max="8718" width="7.6640625" style="83" customWidth="1"/>
    <col min="8719" max="8719" width="7.33203125" style="83" customWidth="1"/>
    <col min="8720" max="8720" width="7.5546875" style="83" customWidth="1"/>
    <col min="8721" max="8721" width="8.33203125" style="83" customWidth="1"/>
    <col min="8722" max="8722" width="8.44140625" style="83" customWidth="1"/>
    <col min="8723" max="8723" width="7.33203125" style="83" customWidth="1"/>
    <col min="8724" max="8725" width="9.109375" style="83" customWidth="1"/>
    <col min="8726" max="8726" width="8" style="83" customWidth="1"/>
    <col min="8727" max="8728" width="9.109375" style="83" customWidth="1"/>
    <col min="8729" max="8729" width="8" style="83" customWidth="1"/>
    <col min="8730" max="8730" width="9" style="83" customWidth="1"/>
    <col min="8731" max="8731" width="9.33203125" style="83" customWidth="1"/>
    <col min="8732" max="8732" width="6.88671875" style="83" customWidth="1"/>
    <col min="8733" max="8957" width="9.109375" style="83"/>
    <col min="8958" max="8958" width="19.33203125" style="83" customWidth="1"/>
    <col min="8959" max="8959" width="9.6640625" style="83" customWidth="1"/>
    <col min="8960" max="8960" width="9.44140625" style="83" customWidth="1"/>
    <col min="8961" max="8961" width="8.6640625" style="83" customWidth="1"/>
    <col min="8962" max="8963" width="9.44140625" style="83" customWidth="1"/>
    <col min="8964" max="8964" width="7.6640625" style="83" customWidth="1"/>
    <col min="8965" max="8965" width="8.88671875" style="83" customWidth="1"/>
    <col min="8966" max="8966" width="8.6640625" style="83" customWidth="1"/>
    <col min="8967" max="8967" width="7.6640625" style="83" customWidth="1"/>
    <col min="8968" max="8969" width="8.109375" style="83" customWidth="1"/>
    <col min="8970" max="8970" width="6.44140625" style="83" customWidth="1"/>
    <col min="8971" max="8972" width="7.44140625" style="83" customWidth="1"/>
    <col min="8973" max="8973" width="6.33203125" style="83" customWidth="1"/>
    <col min="8974" max="8974" width="7.6640625" style="83" customWidth="1"/>
    <col min="8975" max="8975" width="7.33203125" style="83" customWidth="1"/>
    <col min="8976" max="8976" width="7.5546875" style="83" customWidth="1"/>
    <col min="8977" max="8977" width="8.33203125" style="83" customWidth="1"/>
    <col min="8978" max="8978" width="8.44140625" style="83" customWidth="1"/>
    <col min="8979" max="8979" width="7.33203125" style="83" customWidth="1"/>
    <col min="8980" max="8981" width="9.109375" style="83" customWidth="1"/>
    <col min="8982" max="8982" width="8" style="83" customWidth="1"/>
    <col min="8983" max="8984" width="9.109375" style="83" customWidth="1"/>
    <col min="8985" max="8985" width="8" style="83" customWidth="1"/>
    <col min="8986" max="8986" width="9" style="83" customWidth="1"/>
    <col min="8987" max="8987" width="9.33203125" style="83" customWidth="1"/>
    <col min="8988" max="8988" width="6.88671875" style="83" customWidth="1"/>
    <col min="8989" max="9213" width="9.109375" style="83"/>
    <col min="9214" max="9214" width="19.33203125" style="83" customWidth="1"/>
    <col min="9215" max="9215" width="9.6640625" style="83" customWidth="1"/>
    <col min="9216" max="9216" width="9.44140625" style="83" customWidth="1"/>
    <col min="9217" max="9217" width="8.6640625" style="83" customWidth="1"/>
    <col min="9218" max="9219" width="9.44140625" style="83" customWidth="1"/>
    <col min="9220" max="9220" width="7.6640625" style="83" customWidth="1"/>
    <col min="9221" max="9221" width="8.88671875" style="83" customWidth="1"/>
    <col min="9222" max="9222" width="8.6640625" style="83" customWidth="1"/>
    <col min="9223" max="9223" width="7.6640625" style="83" customWidth="1"/>
    <col min="9224" max="9225" width="8.109375" style="83" customWidth="1"/>
    <col min="9226" max="9226" width="6.44140625" style="83" customWidth="1"/>
    <col min="9227" max="9228" width="7.44140625" style="83" customWidth="1"/>
    <col min="9229" max="9229" width="6.33203125" style="83" customWidth="1"/>
    <col min="9230" max="9230" width="7.6640625" style="83" customWidth="1"/>
    <col min="9231" max="9231" width="7.33203125" style="83" customWidth="1"/>
    <col min="9232" max="9232" width="7.5546875" style="83" customWidth="1"/>
    <col min="9233" max="9233" width="8.33203125" style="83" customWidth="1"/>
    <col min="9234" max="9234" width="8.44140625" style="83" customWidth="1"/>
    <col min="9235" max="9235" width="7.33203125" style="83" customWidth="1"/>
    <col min="9236" max="9237" width="9.109375" style="83" customWidth="1"/>
    <col min="9238" max="9238" width="8" style="83" customWidth="1"/>
    <col min="9239" max="9240" width="9.109375" style="83" customWidth="1"/>
    <col min="9241" max="9241" width="8" style="83" customWidth="1"/>
    <col min="9242" max="9242" width="9" style="83" customWidth="1"/>
    <col min="9243" max="9243" width="9.33203125" style="83" customWidth="1"/>
    <col min="9244" max="9244" width="6.88671875" style="83" customWidth="1"/>
    <col min="9245" max="9469" width="9.109375" style="83"/>
    <col min="9470" max="9470" width="19.33203125" style="83" customWidth="1"/>
    <col min="9471" max="9471" width="9.6640625" style="83" customWidth="1"/>
    <col min="9472" max="9472" width="9.44140625" style="83" customWidth="1"/>
    <col min="9473" max="9473" width="8.6640625" style="83" customWidth="1"/>
    <col min="9474" max="9475" width="9.44140625" style="83" customWidth="1"/>
    <col min="9476" max="9476" width="7.6640625" style="83" customWidth="1"/>
    <col min="9477" max="9477" width="8.88671875" style="83" customWidth="1"/>
    <col min="9478" max="9478" width="8.6640625" style="83" customWidth="1"/>
    <col min="9479" max="9479" width="7.6640625" style="83" customWidth="1"/>
    <col min="9480" max="9481" width="8.109375" style="83" customWidth="1"/>
    <col min="9482" max="9482" width="6.44140625" style="83" customWidth="1"/>
    <col min="9483" max="9484" width="7.44140625" style="83" customWidth="1"/>
    <col min="9485" max="9485" width="6.33203125" style="83" customWidth="1"/>
    <col min="9486" max="9486" width="7.6640625" style="83" customWidth="1"/>
    <col min="9487" max="9487" width="7.33203125" style="83" customWidth="1"/>
    <col min="9488" max="9488" width="7.5546875" style="83" customWidth="1"/>
    <col min="9489" max="9489" width="8.33203125" style="83" customWidth="1"/>
    <col min="9490" max="9490" width="8.44140625" style="83" customWidth="1"/>
    <col min="9491" max="9491" width="7.33203125" style="83" customWidth="1"/>
    <col min="9492" max="9493" width="9.109375" style="83" customWidth="1"/>
    <col min="9494" max="9494" width="8" style="83" customWidth="1"/>
    <col min="9495" max="9496" width="9.109375" style="83" customWidth="1"/>
    <col min="9497" max="9497" width="8" style="83" customWidth="1"/>
    <col min="9498" max="9498" width="9" style="83" customWidth="1"/>
    <col min="9499" max="9499" width="9.33203125" style="83" customWidth="1"/>
    <col min="9500" max="9500" width="6.88671875" style="83" customWidth="1"/>
    <col min="9501" max="9725" width="9.109375" style="83"/>
    <col min="9726" max="9726" width="19.33203125" style="83" customWidth="1"/>
    <col min="9727" max="9727" width="9.6640625" style="83" customWidth="1"/>
    <col min="9728" max="9728" width="9.44140625" style="83" customWidth="1"/>
    <col min="9729" max="9729" width="8.6640625" style="83" customWidth="1"/>
    <col min="9730" max="9731" width="9.44140625" style="83" customWidth="1"/>
    <col min="9732" max="9732" width="7.6640625" style="83" customWidth="1"/>
    <col min="9733" max="9733" width="8.88671875" style="83" customWidth="1"/>
    <col min="9734" max="9734" width="8.6640625" style="83" customWidth="1"/>
    <col min="9735" max="9735" width="7.6640625" style="83" customWidth="1"/>
    <col min="9736" max="9737" width="8.109375" style="83" customWidth="1"/>
    <col min="9738" max="9738" width="6.44140625" style="83" customWidth="1"/>
    <col min="9739" max="9740" width="7.44140625" style="83" customWidth="1"/>
    <col min="9741" max="9741" width="6.33203125" style="83" customWidth="1"/>
    <col min="9742" max="9742" width="7.6640625" style="83" customWidth="1"/>
    <col min="9743" max="9743" width="7.33203125" style="83" customWidth="1"/>
    <col min="9744" max="9744" width="7.5546875" style="83" customWidth="1"/>
    <col min="9745" max="9745" width="8.33203125" style="83" customWidth="1"/>
    <col min="9746" max="9746" width="8.44140625" style="83" customWidth="1"/>
    <col min="9747" max="9747" width="7.33203125" style="83" customWidth="1"/>
    <col min="9748" max="9749" width="9.109375" style="83" customWidth="1"/>
    <col min="9750" max="9750" width="8" style="83" customWidth="1"/>
    <col min="9751" max="9752" width="9.109375" style="83" customWidth="1"/>
    <col min="9753" max="9753" width="8" style="83" customWidth="1"/>
    <col min="9754" max="9754" width="9" style="83" customWidth="1"/>
    <col min="9755" max="9755" width="9.33203125" style="83" customWidth="1"/>
    <col min="9756" max="9756" width="6.88671875" style="83" customWidth="1"/>
    <col min="9757" max="9981" width="9.109375" style="83"/>
    <col min="9982" max="9982" width="19.33203125" style="83" customWidth="1"/>
    <col min="9983" max="9983" width="9.6640625" style="83" customWidth="1"/>
    <col min="9984" max="9984" width="9.44140625" style="83" customWidth="1"/>
    <col min="9985" max="9985" width="8.6640625" style="83" customWidth="1"/>
    <col min="9986" max="9987" width="9.44140625" style="83" customWidth="1"/>
    <col min="9988" max="9988" width="7.6640625" style="83" customWidth="1"/>
    <col min="9989" max="9989" width="8.88671875" style="83" customWidth="1"/>
    <col min="9990" max="9990" width="8.6640625" style="83" customWidth="1"/>
    <col min="9991" max="9991" width="7.6640625" style="83" customWidth="1"/>
    <col min="9992" max="9993" width="8.109375" style="83" customWidth="1"/>
    <col min="9994" max="9994" width="6.44140625" style="83" customWidth="1"/>
    <col min="9995" max="9996" width="7.44140625" style="83" customWidth="1"/>
    <col min="9997" max="9997" width="6.33203125" style="83" customWidth="1"/>
    <col min="9998" max="9998" width="7.6640625" style="83" customWidth="1"/>
    <col min="9999" max="9999" width="7.33203125" style="83" customWidth="1"/>
    <col min="10000" max="10000" width="7.5546875" style="83" customWidth="1"/>
    <col min="10001" max="10001" width="8.33203125" style="83" customWidth="1"/>
    <col min="10002" max="10002" width="8.44140625" style="83" customWidth="1"/>
    <col min="10003" max="10003" width="7.33203125" style="83" customWidth="1"/>
    <col min="10004" max="10005" width="9.109375" style="83" customWidth="1"/>
    <col min="10006" max="10006" width="8" style="83" customWidth="1"/>
    <col min="10007" max="10008" width="9.109375" style="83" customWidth="1"/>
    <col min="10009" max="10009" width="8" style="83" customWidth="1"/>
    <col min="10010" max="10010" width="9" style="83" customWidth="1"/>
    <col min="10011" max="10011" width="9.33203125" style="83" customWidth="1"/>
    <col min="10012" max="10012" width="6.88671875" style="83" customWidth="1"/>
    <col min="10013" max="10237" width="9.109375" style="83"/>
    <col min="10238" max="10238" width="19.33203125" style="83" customWidth="1"/>
    <col min="10239" max="10239" width="9.6640625" style="83" customWidth="1"/>
    <col min="10240" max="10240" width="9.44140625" style="83" customWidth="1"/>
    <col min="10241" max="10241" width="8.6640625" style="83" customWidth="1"/>
    <col min="10242" max="10243" width="9.44140625" style="83" customWidth="1"/>
    <col min="10244" max="10244" width="7.6640625" style="83" customWidth="1"/>
    <col min="10245" max="10245" width="8.88671875" style="83" customWidth="1"/>
    <col min="10246" max="10246" width="8.6640625" style="83" customWidth="1"/>
    <col min="10247" max="10247" width="7.6640625" style="83" customWidth="1"/>
    <col min="10248" max="10249" width="8.109375" style="83" customWidth="1"/>
    <col min="10250" max="10250" width="6.44140625" style="83" customWidth="1"/>
    <col min="10251" max="10252" width="7.44140625" style="83" customWidth="1"/>
    <col min="10253" max="10253" width="6.33203125" style="83" customWidth="1"/>
    <col min="10254" max="10254" width="7.6640625" style="83" customWidth="1"/>
    <col min="10255" max="10255" width="7.33203125" style="83" customWidth="1"/>
    <col min="10256" max="10256" width="7.5546875" style="83" customWidth="1"/>
    <col min="10257" max="10257" width="8.33203125" style="83" customWidth="1"/>
    <col min="10258" max="10258" width="8.44140625" style="83" customWidth="1"/>
    <col min="10259" max="10259" width="7.33203125" style="83" customWidth="1"/>
    <col min="10260" max="10261" width="9.109375" style="83" customWidth="1"/>
    <col min="10262" max="10262" width="8" style="83" customWidth="1"/>
    <col min="10263" max="10264" width="9.109375" style="83" customWidth="1"/>
    <col min="10265" max="10265" width="8" style="83" customWidth="1"/>
    <col min="10266" max="10266" width="9" style="83" customWidth="1"/>
    <col min="10267" max="10267" width="9.33203125" style="83" customWidth="1"/>
    <col min="10268" max="10268" width="6.88671875" style="83" customWidth="1"/>
    <col min="10269" max="10493" width="9.109375" style="83"/>
    <col min="10494" max="10494" width="19.33203125" style="83" customWidth="1"/>
    <col min="10495" max="10495" width="9.6640625" style="83" customWidth="1"/>
    <col min="10496" max="10496" width="9.44140625" style="83" customWidth="1"/>
    <col min="10497" max="10497" width="8.6640625" style="83" customWidth="1"/>
    <col min="10498" max="10499" width="9.44140625" style="83" customWidth="1"/>
    <col min="10500" max="10500" width="7.6640625" style="83" customWidth="1"/>
    <col min="10501" max="10501" width="8.88671875" style="83" customWidth="1"/>
    <col min="10502" max="10502" width="8.6640625" style="83" customWidth="1"/>
    <col min="10503" max="10503" width="7.6640625" style="83" customWidth="1"/>
    <col min="10504" max="10505" width="8.109375" style="83" customWidth="1"/>
    <col min="10506" max="10506" width="6.44140625" style="83" customWidth="1"/>
    <col min="10507" max="10508" width="7.44140625" style="83" customWidth="1"/>
    <col min="10509" max="10509" width="6.33203125" style="83" customWidth="1"/>
    <col min="10510" max="10510" width="7.6640625" style="83" customWidth="1"/>
    <col min="10511" max="10511" width="7.33203125" style="83" customWidth="1"/>
    <col min="10512" max="10512" width="7.5546875" style="83" customWidth="1"/>
    <col min="10513" max="10513" width="8.33203125" style="83" customWidth="1"/>
    <col min="10514" max="10514" width="8.44140625" style="83" customWidth="1"/>
    <col min="10515" max="10515" width="7.33203125" style="83" customWidth="1"/>
    <col min="10516" max="10517" width="9.109375" style="83" customWidth="1"/>
    <col min="10518" max="10518" width="8" style="83" customWidth="1"/>
    <col min="10519" max="10520" width="9.109375" style="83" customWidth="1"/>
    <col min="10521" max="10521" width="8" style="83" customWidth="1"/>
    <col min="10522" max="10522" width="9" style="83" customWidth="1"/>
    <col min="10523" max="10523" width="9.33203125" style="83" customWidth="1"/>
    <col min="10524" max="10524" width="6.88671875" style="83" customWidth="1"/>
    <col min="10525" max="10749" width="9.109375" style="83"/>
    <col min="10750" max="10750" width="19.33203125" style="83" customWidth="1"/>
    <col min="10751" max="10751" width="9.6640625" style="83" customWidth="1"/>
    <col min="10752" max="10752" width="9.44140625" style="83" customWidth="1"/>
    <col min="10753" max="10753" width="8.6640625" style="83" customWidth="1"/>
    <col min="10754" max="10755" width="9.44140625" style="83" customWidth="1"/>
    <col min="10756" max="10756" width="7.6640625" style="83" customWidth="1"/>
    <col min="10757" max="10757" width="8.88671875" style="83" customWidth="1"/>
    <col min="10758" max="10758" width="8.6640625" style="83" customWidth="1"/>
    <col min="10759" max="10759" width="7.6640625" style="83" customWidth="1"/>
    <col min="10760" max="10761" width="8.109375" style="83" customWidth="1"/>
    <col min="10762" max="10762" width="6.44140625" style="83" customWidth="1"/>
    <col min="10763" max="10764" width="7.44140625" style="83" customWidth="1"/>
    <col min="10765" max="10765" width="6.33203125" style="83" customWidth="1"/>
    <col min="10766" max="10766" width="7.6640625" style="83" customWidth="1"/>
    <col min="10767" max="10767" width="7.33203125" style="83" customWidth="1"/>
    <col min="10768" max="10768" width="7.5546875" style="83" customWidth="1"/>
    <col min="10769" max="10769" width="8.33203125" style="83" customWidth="1"/>
    <col min="10770" max="10770" width="8.44140625" style="83" customWidth="1"/>
    <col min="10771" max="10771" width="7.33203125" style="83" customWidth="1"/>
    <col min="10772" max="10773" width="9.109375" style="83" customWidth="1"/>
    <col min="10774" max="10774" width="8" style="83" customWidth="1"/>
    <col min="10775" max="10776" width="9.109375" style="83" customWidth="1"/>
    <col min="10777" max="10777" width="8" style="83" customWidth="1"/>
    <col min="10778" max="10778" width="9" style="83" customWidth="1"/>
    <col min="10779" max="10779" width="9.33203125" style="83" customWidth="1"/>
    <col min="10780" max="10780" width="6.88671875" style="83" customWidth="1"/>
    <col min="10781" max="11005" width="9.109375" style="83"/>
    <col min="11006" max="11006" width="19.33203125" style="83" customWidth="1"/>
    <col min="11007" max="11007" width="9.6640625" style="83" customWidth="1"/>
    <col min="11008" max="11008" width="9.44140625" style="83" customWidth="1"/>
    <col min="11009" max="11009" width="8.6640625" style="83" customWidth="1"/>
    <col min="11010" max="11011" width="9.44140625" style="83" customWidth="1"/>
    <col min="11012" max="11012" width="7.6640625" style="83" customWidth="1"/>
    <col min="11013" max="11013" width="8.88671875" style="83" customWidth="1"/>
    <col min="11014" max="11014" width="8.6640625" style="83" customWidth="1"/>
    <col min="11015" max="11015" width="7.6640625" style="83" customWidth="1"/>
    <col min="11016" max="11017" width="8.109375" style="83" customWidth="1"/>
    <col min="11018" max="11018" width="6.44140625" style="83" customWidth="1"/>
    <col min="11019" max="11020" width="7.44140625" style="83" customWidth="1"/>
    <col min="11021" max="11021" width="6.33203125" style="83" customWidth="1"/>
    <col min="11022" max="11022" width="7.6640625" style="83" customWidth="1"/>
    <col min="11023" max="11023" width="7.33203125" style="83" customWidth="1"/>
    <col min="11024" max="11024" width="7.5546875" style="83" customWidth="1"/>
    <col min="11025" max="11025" width="8.33203125" style="83" customWidth="1"/>
    <col min="11026" max="11026" width="8.44140625" style="83" customWidth="1"/>
    <col min="11027" max="11027" width="7.33203125" style="83" customWidth="1"/>
    <col min="11028" max="11029" width="9.109375" style="83" customWidth="1"/>
    <col min="11030" max="11030" width="8" style="83" customWidth="1"/>
    <col min="11031" max="11032" width="9.109375" style="83" customWidth="1"/>
    <col min="11033" max="11033" width="8" style="83" customWidth="1"/>
    <col min="11034" max="11034" width="9" style="83" customWidth="1"/>
    <col min="11035" max="11035" width="9.33203125" style="83" customWidth="1"/>
    <col min="11036" max="11036" width="6.88671875" style="83" customWidth="1"/>
    <col min="11037" max="11261" width="9.109375" style="83"/>
    <col min="11262" max="11262" width="19.33203125" style="83" customWidth="1"/>
    <col min="11263" max="11263" width="9.6640625" style="83" customWidth="1"/>
    <col min="11264" max="11264" width="9.44140625" style="83" customWidth="1"/>
    <col min="11265" max="11265" width="8.6640625" style="83" customWidth="1"/>
    <col min="11266" max="11267" width="9.44140625" style="83" customWidth="1"/>
    <col min="11268" max="11268" width="7.6640625" style="83" customWidth="1"/>
    <col min="11269" max="11269" width="8.88671875" style="83" customWidth="1"/>
    <col min="11270" max="11270" width="8.6640625" style="83" customWidth="1"/>
    <col min="11271" max="11271" width="7.6640625" style="83" customWidth="1"/>
    <col min="11272" max="11273" width="8.109375" style="83" customWidth="1"/>
    <col min="11274" max="11274" width="6.44140625" style="83" customWidth="1"/>
    <col min="11275" max="11276" width="7.44140625" style="83" customWidth="1"/>
    <col min="11277" max="11277" width="6.33203125" style="83" customWidth="1"/>
    <col min="11278" max="11278" width="7.6640625" style="83" customWidth="1"/>
    <col min="11279" max="11279" width="7.33203125" style="83" customWidth="1"/>
    <col min="11280" max="11280" width="7.5546875" style="83" customWidth="1"/>
    <col min="11281" max="11281" width="8.33203125" style="83" customWidth="1"/>
    <col min="11282" max="11282" width="8.44140625" style="83" customWidth="1"/>
    <col min="11283" max="11283" width="7.33203125" style="83" customWidth="1"/>
    <col min="11284" max="11285" width="9.109375" style="83" customWidth="1"/>
    <col min="11286" max="11286" width="8" style="83" customWidth="1"/>
    <col min="11287" max="11288" width="9.109375" style="83" customWidth="1"/>
    <col min="11289" max="11289" width="8" style="83" customWidth="1"/>
    <col min="11290" max="11290" width="9" style="83" customWidth="1"/>
    <col min="11291" max="11291" width="9.33203125" style="83" customWidth="1"/>
    <col min="11292" max="11292" width="6.88671875" style="83" customWidth="1"/>
    <col min="11293" max="11517" width="9.109375" style="83"/>
    <col min="11518" max="11518" width="19.33203125" style="83" customWidth="1"/>
    <col min="11519" max="11519" width="9.6640625" style="83" customWidth="1"/>
    <col min="11520" max="11520" width="9.44140625" style="83" customWidth="1"/>
    <col min="11521" max="11521" width="8.6640625" style="83" customWidth="1"/>
    <col min="11522" max="11523" width="9.44140625" style="83" customWidth="1"/>
    <col min="11524" max="11524" width="7.6640625" style="83" customWidth="1"/>
    <col min="11525" max="11525" width="8.88671875" style="83" customWidth="1"/>
    <col min="11526" max="11526" width="8.6640625" style="83" customWidth="1"/>
    <col min="11527" max="11527" width="7.6640625" style="83" customWidth="1"/>
    <col min="11528" max="11529" width="8.109375" style="83" customWidth="1"/>
    <col min="11530" max="11530" width="6.44140625" style="83" customWidth="1"/>
    <col min="11531" max="11532" width="7.44140625" style="83" customWidth="1"/>
    <col min="11533" max="11533" width="6.33203125" style="83" customWidth="1"/>
    <col min="11534" max="11534" width="7.6640625" style="83" customWidth="1"/>
    <col min="11535" max="11535" width="7.33203125" style="83" customWidth="1"/>
    <col min="11536" max="11536" width="7.5546875" style="83" customWidth="1"/>
    <col min="11537" max="11537" width="8.33203125" style="83" customWidth="1"/>
    <col min="11538" max="11538" width="8.44140625" style="83" customWidth="1"/>
    <col min="11539" max="11539" width="7.33203125" style="83" customWidth="1"/>
    <col min="11540" max="11541" width="9.109375" style="83" customWidth="1"/>
    <col min="11542" max="11542" width="8" style="83" customWidth="1"/>
    <col min="11543" max="11544" width="9.109375" style="83" customWidth="1"/>
    <col min="11545" max="11545" width="8" style="83" customWidth="1"/>
    <col min="11546" max="11546" width="9" style="83" customWidth="1"/>
    <col min="11547" max="11547" width="9.33203125" style="83" customWidth="1"/>
    <col min="11548" max="11548" width="6.88671875" style="83" customWidth="1"/>
    <col min="11549" max="11773" width="9.109375" style="83"/>
    <col min="11774" max="11774" width="19.33203125" style="83" customWidth="1"/>
    <col min="11775" max="11775" width="9.6640625" style="83" customWidth="1"/>
    <col min="11776" max="11776" width="9.44140625" style="83" customWidth="1"/>
    <col min="11777" max="11777" width="8.6640625" style="83" customWidth="1"/>
    <col min="11778" max="11779" width="9.44140625" style="83" customWidth="1"/>
    <col min="11780" max="11780" width="7.6640625" style="83" customWidth="1"/>
    <col min="11781" max="11781" width="8.88671875" style="83" customWidth="1"/>
    <col min="11782" max="11782" width="8.6640625" style="83" customWidth="1"/>
    <col min="11783" max="11783" width="7.6640625" style="83" customWidth="1"/>
    <col min="11784" max="11785" width="8.109375" style="83" customWidth="1"/>
    <col min="11786" max="11786" width="6.44140625" style="83" customWidth="1"/>
    <col min="11787" max="11788" width="7.44140625" style="83" customWidth="1"/>
    <col min="11789" max="11789" width="6.33203125" style="83" customWidth="1"/>
    <col min="11790" max="11790" width="7.6640625" style="83" customWidth="1"/>
    <col min="11791" max="11791" width="7.33203125" style="83" customWidth="1"/>
    <col min="11792" max="11792" width="7.5546875" style="83" customWidth="1"/>
    <col min="11793" max="11793" width="8.33203125" style="83" customWidth="1"/>
    <col min="11794" max="11794" width="8.44140625" style="83" customWidth="1"/>
    <col min="11795" max="11795" width="7.33203125" style="83" customWidth="1"/>
    <col min="11796" max="11797" width="9.109375" style="83" customWidth="1"/>
    <col min="11798" max="11798" width="8" style="83" customWidth="1"/>
    <col min="11799" max="11800" width="9.109375" style="83" customWidth="1"/>
    <col min="11801" max="11801" width="8" style="83" customWidth="1"/>
    <col min="11802" max="11802" width="9" style="83" customWidth="1"/>
    <col min="11803" max="11803" width="9.33203125" style="83" customWidth="1"/>
    <col min="11804" max="11804" width="6.88671875" style="83" customWidth="1"/>
    <col min="11805" max="12029" width="9.109375" style="83"/>
    <col min="12030" max="12030" width="19.33203125" style="83" customWidth="1"/>
    <col min="12031" max="12031" width="9.6640625" style="83" customWidth="1"/>
    <col min="12032" max="12032" width="9.44140625" style="83" customWidth="1"/>
    <col min="12033" max="12033" width="8.6640625" style="83" customWidth="1"/>
    <col min="12034" max="12035" width="9.44140625" style="83" customWidth="1"/>
    <col min="12036" max="12036" width="7.6640625" style="83" customWidth="1"/>
    <col min="12037" max="12037" width="8.88671875" style="83" customWidth="1"/>
    <col min="12038" max="12038" width="8.6640625" style="83" customWidth="1"/>
    <col min="12039" max="12039" width="7.6640625" style="83" customWidth="1"/>
    <col min="12040" max="12041" width="8.109375" style="83" customWidth="1"/>
    <col min="12042" max="12042" width="6.44140625" style="83" customWidth="1"/>
    <col min="12043" max="12044" width="7.44140625" style="83" customWidth="1"/>
    <col min="12045" max="12045" width="6.33203125" style="83" customWidth="1"/>
    <col min="12046" max="12046" width="7.6640625" style="83" customWidth="1"/>
    <col min="12047" max="12047" width="7.33203125" style="83" customWidth="1"/>
    <col min="12048" max="12048" width="7.5546875" style="83" customWidth="1"/>
    <col min="12049" max="12049" width="8.33203125" style="83" customWidth="1"/>
    <col min="12050" max="12050" width="8.44140625" style="83" customWidth="1"/>
    <col min="12051" max="12051" width="7.33203125" style="83" customWidth="1"/>
    <col min="12052" max="12053" width="9.109375" style="83" customWidth="1"/>
    <col min="12054" max="12054" width="8" style="83" customWidth="1"/>
    <col min="12055" max="12056" width="9.109375" style="83" customWidth="1"/>
    <col min="12057" max="12057" width="8" style="83" customWidth="1"/>
    <col min="12058" max="12058" width="9" style="83" customWidth="1"/>
    <col min="12059" max="12059" width="9.33203125" style="83" customWidth="1"/>
    <col min="12060" max="12060" width="6.88671875" style="83" customWidth="1"/>
    <col min="12061" max="12285" width="9.109375" style="83"/>
    <col min="12286" max="12286" width="19.33203125" style="83" customWidth="1"/>
    <col min="12287" max="12287" width="9.6640625" style="83" customWidth="1"/>
    <col min="12288" max="12288" width="9.44140625" style="83" customWidth="1"/>
    <col min="12289" max="12289" width="8.6640625" style="83" customWidth="1"/>
    <col min="12290" max="12291" width="9.44140625" style="83" customWidth="1"/>
    <col min="12292" max="12292" width="7.6640625" style="83" customWidth="1"/>
    <col min="12293" max="12293" width="8.88671875" style="83" customWidth="1"/>
    <col min="12294" max="12294" width="8.6640625" style="83" customWidth="1"/>
    <col min="12295" max="12295" width="7.6640625" style="83" customWidth="1"/>
    <col min="12296" max="12297" width="8.109375" style="83" customWidth="1"/>
    <col min="12298" max="12298" width="6.44140625" style="83" customWidth="1"/>
    <col min="12299" max="12300" width="7.44140625" style="83" customWidth="1"/>
    <col min="12301" max="12301" width="6.33203125" style="83" customWidth="1"/>
    <col min="12302" max="12302" width="7.6640625" style="83" customWidth="1"/>
    <col min="12303" max="12303" width="7.33203125" style="83" customWidth="1"/>
    <col min="12304" max="12304" width="7.5546875" style="83" customWidth="1"/>
    <col min="12305" max="12305" width="8.33203125" style="83" customWidth="1"/>
    <col min="12306" max="12306" width="8.44140625" style="83" customWidth="1"/>
    <col min="12307" max="12307" width="7.33203125" style="83" customWidth="1"/>
    <col min="12308" max="12309" width="9.109375" style="83" customWidth="1"/>
    <col min="12310" max="12310" width="8" style="83" customWidth="1"/>
    <col min="12311" max="12312" width="9.109375" style="83" customWidth="1"/>
    <col min="12313" max="12313" width="8" style="83" customWidth="1"/>
    <col min="12314" max="12314" width="9" style="83" customWidth="1"/>
    <col min="12315" max="12315" width="9.33203125" style="83" customWidth="1"/>
    <col min="12316" max="12316" width="6.88671875" style="83" customWidth="1"/>
    <col min="12317" max="12541" width="9.109375" style="83"/>
    <col min="12542" max="12542" width="19.33203125" style="83" customWidth="1"/>
    <col min="12543" max="12543" width="9.6640625" style="83" customWidth="1"/>
    <col min="12544" max="12544" width="9.44140625" style="83" customWidth="1"/>
    <col min="12545" max="12545" width="8.6640625" style="83" customWidth="1"/>
    <col min="12546" max="12547" width="9.44140625" style="83" customWidth="1"/>
    <col min="12548" max="12548" width="7.6640625" style="83" customWidth="1"/>
    <col min="12549" max="12549" width="8.88671875" style="83" customWidth="1"/>
    <col min="12550" max="12550" width="8.6640625" style="83" customWidth="1"/>
    <col min="12551" max="12551" width="7.6640625" style="83" customWidth="1"/>
    <col min="12552" max="12553" width="8.109375" style="83" customWidth="1"/>
    <col min="12554" max="12554" width="6.44140625" style="83" customWidth="1"/>
    <col min="12555" max="12556" width="7.44140625" style="83" customWidth="1"/>
    <col min="12557" max="12557" width="6.33203125" style="83" customWidth="1"/>
    <col min="12558" max="12558" width="7.6640625" style="83" customWidth="1"/>
    <col min="12559" max="12559" width="7.33203125" style="83" customWidth="1"/>
    <col min="12560" max="12560" width="7.5546875" style="83" customWidth="1"/>
    <col min="12561" max="12561" width="8.33203125" style="83" customWidth="1"/>
    <col min="12562" max="12562" width="8.44140625" style="83" customWidth="1"/>
    <col min="12563" max="12563" width="7.33203125" style="83" customWidth="1"/>
    <col min="12564" max="12565" width="9.109375" style="83" customWidth="1"/>
    <col min="12566" max="12566" width="8" style="83" customWidth="1"/>
    <col min="12567" max="12568" width="9.109375" style="83" customWidth="1"/>
    <col min="12569" max="12569" width="8" style="83" customWidth="1"/>
    <col min="12570" max="12570" width="9" style="83" customWidth="1"/>
    <col min="12571" max="12571" width="9.33203125" style="83" customWidth="1"/>
    <col min="12572" max="12572" width="6.88671875" style="83" customWidth="1"/>
    <col min="12573" max="12797" width="9.109375" style="83"/>
    <col min="12798" max="12798" width="19.33203125" style="83" customWidth="1"/>
    <col min="12799" max="12799" width="9.6640625" style="83" customWidth="1"/>
    <col min="12800" max="12800" width="9.44140625" style="83" customWidth="1"/>
    <col min="12801" max="12801" width="8.6640625" style="83" customWidth="1"/>
    <col min="12802" max="12803" width="9.44140625" style="83" customWidth="1"/>
    <col min="12804" max="12804" width="7.6640625" style="83" customWidth="1"/>
    <col min="12805" max="12805" width="8.88671875" style="83" customWidth="1"/>
    <col min="12806" max="12806" width="8.6640625" style="83" customWidth="1"/>
    <col min="12807" max="12807" width="7.6640625" style="83" customWidth="1"/>
    <col min="12808" max="12809" width="8.109375" style="83" customWidth="1"/>
    <col min="12810" max="12810" width="6.44140625" style="83" customWidth="1"/>
    <col min="12811" max="12812" width="7.44140625" style="83" customWidth="1"/>
    <col min="12813" max="12813" width="6.33203125" style="83" customWidth="1"/>
    <col min="12814" max="12814" width="7.6640625" style="83" customWidth="1"/>
    <col min="12815" max="12815" width="7.33203125" style="83" customWidth="1"/>
    <col min="12816" max="12816" width="7.5546875" style="83" customWidth="1"/>
    <col min="12817" max="12817" width="8.33203125" style="83" customWidth="1"/>
    <col min="12818" max="12818" width="8.44140625" style="83" customWidth="1"/>
    <col min="12819" max="12819" width="7.33203125" style="83" customWidth="1"/>
    <col min="12820" max="12821" width="9.109375" style="83" customWidth="1"/>
    <col min="12822" max="12822" width="8" style="83" customWidth="1"/>
    <col min="12823" max="12824" width="9.109375" style="83" customWidth="1"/>
    <col min="12825" max="12825" width="8" style="83" customWidth="1"/>
    <col min="12826" max="12826" width="9" style="83" customWidth="1"/>
    <col min="12827" max="12827" width="9.33203125" style="83" customWidth="1"/>
    <col min="12828" max="12828" width="6.88671875" style="83" customWidth="1"/>
    <col min="12829" max="13053" width="9.109375" style="83"/>
    <col min="13054" max="13054" width="19.33203125" style="83" customWidth="1"/>
    <col min="13055" max="13055" width="9.6640625" style="83" customWidth="1"/>
    <col min="13056" max="13056" width="9.44140625" style="83" customWidth="1"/>
    <col min="13057" max="13057" width="8.6640625" style="83" customWidth="1"/>
    <col min="13058" max="13059" width="9.44140625" style="83" customWidth="1"/>
    <col min="13060" max="13060" width="7.6640625" style="83" customWidth="1"/>
    <col min="13061" max="13061" width="8.88671875" style="83" customWidth="1"/>
    <col min="13062" max="13062" width="8.6640625" style="83" customWidth="1"/>
    <col min="13063" max="13063" width="7.6640625" style="83" customWidth="1"/>
    <col min="13064" max="13065" width="8.109375" style="83" customWidth="1"/>
    <col min="13066" max="13066" width="6.44140625" style="83" customWidth="1"/>
    <col min="13067" max="13068" width="7.44140625" style="83" customWidth="1"/>
    <col min="13069" max="13069" width="6.33203125" style="83" customWidth="1"/>
    <col min="13070" max="13070" width="7.6640625" style="83" customWidth="1"/>
    <col min="13071" max="13071" width="7.33203125" style="83" customWidth="1"/>
    <col min="13072" max="13072" width="7.5546875" style="83" customWidth="1"/>
    <col min="13073" max="13073" width="8.33203125" style="83" customWidth="1"/>
    <col min="13074" max="13074" width="8.44140625" style="83" customWidth="1"/>
    <col min="13075" max="13075" width="7.33203125" style="83" customWidth="1"/>
    <col min="13076" max="13077" width="9.109375" style="83" customWidth="1"/>
    <col min="13078" max="13078" width="8" style="83" customWidth="1"/>
    <col min="13079" max="13080" width="9.109375" style="83" customWidth="1"/>
    <col min="13081" max="13081" width="8" style="83" customWidth="1"/>
    <col min="13082" max="13082" width="9" style="83" customWidth="1"/>
    <col min="13083" max="13083" width="9.33203125" style="83" customWidth="1"/>
    <col min="13084" max="13084" width="6.88671875" style="83" customWidth="1"/>
    <col min="13085" max="13309" width="9.109375" style="83"/>
    <col min="13310" max="13310" width="19.33203125" style="83" customWidth="1"/>
    <col min="13311" max="13311" width="9.6640625" style="83" customWidth="1"/>
    <col min="13312" max="13312" width="9.44140625" style="83" customWidth="1"/>
    <col min="13313" max="13313" width="8.6640625" style="83" customWidth="1"/>
    <col min="13314" max="13315" width="9.44140625" style="83" customWidth="1"/>
    <col min="13316" max="13316" width="7.6640625" style="83" customWidth="1"/>
    <col min="13317" max="13317" width="8.88671875" style="83" customWidth="1"/>
    <col min="13318" max="13318" width="8.6640625" style="83" customWidth="1"/>
    <col min="13319" max="13319" width="7.6640625" style="83" customWidth="1"/>
    <col min="13320" max="13321" width="8.109375" style="83" customWidth="1"/>
    <col min="13322" max="13322" width="6.44140625" style="83" customWidth="1"/>
    <col min="13323" max="13324" width="7.44140625" style="83" customWidth="1"/>
    <col min="13325" max="13325" width="6.33203125" style="83" customWidth="1"/>
    <col min="13326" max="13326" width="7.6640625" style="83" customWidth="1"/>
    <col min="13327" max="13327" width="7.33203125" style="83" customWidth="1"/>
    <col min="13328" max="13328" width="7.5546875" style="83" customWidth="1"/>
    <col min="13329" max="13329" width="8.33203125" style="83" customWidth="1"/>
    <col min="13330" max="13330" width="8.44140625" style="83" customWidth="1"/>
    <col min="13331" max="13331" width="7.33203125" style="83" customWidth="1"/>
    <col min="13332" max="13333" width="9.109375" style="83" customWidth="1"/>
    <col min="13334" max="13334" width="8" style="83" customWidth="1"/>
    <col min="13335" max="13336" width="9.109375" style="83" customWidth="1"/>
    <col min="13337" max="13337" width="8" style="83" customWidth="1"/>
    <col min="13338" max="13338" width="9" style="83" customWidth="1"/>
    <col min="13339" max="13339" width="9.33203125" style="83" customWidth="1"/>
    <col min="13340" max="13340" width="6.88671875" style="83" customWidth="1"/>
    <col min="13341" max="13565" width="9.109375" style="83"/>
    <col min="13566" max="13566" width="19.33203125" style="83" customWidth="1"/>
    <col min="13567" max="13567" width="9.6640625" style="83" customWidth="1"/>
    <col min="13568" max="13568" width="9.44140625" style="83" customWidth="1"/>
    <col min="13569" max="13569" width="8.6640625" style="83" customWidth="1"/>
    <col min="13570" max="13571" width="9.44140625" style="83" customWidth="1"/>
    <col min="13572" max="13572" width="7.6640625" style="83" customWidth="1"/>
    <col min="13573" max="13573" width="8.88671875" style="83" customWidth="1"/>
    <col min="13574" max="13574" width="8.6640625" style="83" customWidth="1"/>
    <col min="13575" max="13575" width="7.6640625" style="83" customWidth="1"/>
    <col min="13576" max="13577" width="8.109375" style="83" customWidth="1"/>
    <col min="13578" max="13578" width="6.44140625" style="83" customWidth="1"/>
    <col min="13579" max="13580" width="7.44140625" style="83" customWidth="1"/>
    <col min="13581" max="13581" width="6.33203125" style="83" customWidth="1"/>
    <col min="13582" max="13582" width="7.6640625" style="83" customWidth="1"/>
    <col min="13583" max="13583" width="7.33203125" style="83" customWidth="1"/>
    <col min="13584" max="13584" width="7.5546875" style="83" customWidth="1"/>
    <col min="13585" max="13585" width="8.33203125" style="83" customWidth="1"/>
    <col min="13586" max="13586" width="8.44140625" style="83" customWidth="1"/>
    <col min="13587" max="13587" width="7.33203125" style="83" customWidth="1"/>
    <col min="13588" max="13589" width="9.109375" style="83" customWidth="1"/>
    <col min="13590" max="13590" width="8" style="83" customWidth="1"/>
    <col min="13591" max="13592" width="9.109375" style="83" customWidth="1"/>
    <col min="13593" max="13593" width="8" style="83" customWidth="1"/>
    <col min="13594" max="13594" width="9" style="83" customWidth="1"/>
    <col min="13595" max="13595" width="9.33203125" style="83" customWidth="1"/>
    <col min="13596" max="13596" width="6.88671875" style="83" customWidth="1"/>
    <col min="13597" max="13821" width="9.109375" style="83"/>
    <col min="13822" max="13822" width="19.33203125" style="83" customWidth="1"/>
    <col min="13823" max="13823" width="9.6640625" style="83" customWidth="1"/>
    <col min="13824" max="13824" width="9.44140625" style="83" customWidth="1"/>
    <col min="13825" max="13825" width="8.6640625" style="83" customWidth="1"/>
    <col min="13826" max="13827" width="9.44140625" style="83" customWidth="1"/>
    <col min="13828" max="13828" width="7.6640625" style="83" customWidth="1"/>
    <col min="13829" max="13829" width="8.88671875" style="83" customWidth="1"/>
    <col min="13830" max="13830" width="8.6640625" style="83" customWidth="1"/>
    <col min="13831" max="13831" width="7.6640625" style="83" customWidth="1"/>
    <col min="13832" max="13833" width="8.109375" style="83" customWidth="1"/>
    <col min="13834" max="13834" width="6.44140625" style="83" customWidth="1"/>
    <col min="13835" max="13836" width="7.44140625" style="83" customWidth="1"/>
    <col min="13837" max="13837" width="6.33203125" style="83" customWidth="1"/>
    <col min="13838" max="13838" width="7.6640625" style="83" customWidth="1"/>
    <col min="13839" max="13839" width="7.33203125" style="83" customWidth="1"/>
    <col min="13840" max="13840" width="7.5546875" style="83" customWidth="1"/>
    <col min="13841" max="13841" width="8.33203125" style="83" customWidth="1"/>
    <col min="13842" max="13842" width="8.44140625" style="83" customWidth="1"/>
    <col min="13843" max="13843" width="7.33203125" style="83" customWidth="1"/>
    <col min="13844" max="13845" width="9.109375" style="83" customWidth="1"/>
    <col min="13846" max="13846" width="8" style="83" customWidth="1"/>
    <col min="13847" max="13848" width="9.109375" style="83" customWidth="1"/>
    <col min="13849" max="13849" width="8" style="83" customWidth="1"/>
    <col min="13850" max="13850" width="9" style="83" customWidth="1"/>
    <col min="13851" max="13851" width="9.33203125" style="83" customWidth="1"/>
    <col min="13852" max="13852" width="6.88671875" style="83" customWidth="1"/>
    <col min="13853" max="14077" width="9.109375" style="83"/>
    <col min="14078" max="14078" width="19.33203125" style="83" customWidth="1"/>
    <col min="14079" max="14079" width="9.6640625" style="83" customWidth="1"/>
    <col min="14080" max="14080" width="9.44140625" style="83" customWidth="1"/>
    <col min="14081" max="14081" width="8.6640625" style="83" customWidth="1"/>
    <col min="14082" max="14083" width="9.44140625" style="83" customWidth="1"/>
    <col min="14084" max="14084" width="7.6640625" style="83" customWidth="1"/>
    <col min="14085" max="14085" width="8.88671875" style="83" customWidth="1"/>
    <col min="14086" max="14086" width="8.6640625" style="83" customWidth="1"/>
    <col min="14087" max="14087" width="7.6640625" style="83" customWidth="1"/>
    <col min="14088" max="14089" width="8.109375" style="83" customWidth="1"/>
    <col min="14090" max="14090" width="6.44140625" style="83" customWidth="1"/>
    <col min="14091" max="14092" width="7.44140625" style="83" customWidth="1"/>
    <col min="14093" max="14093" width="6.33203125" style="83" customWidth="1"/>
    <col min="14094" max="14094" width="7.6640625" style="83" customWidth="1"/>
    <col min="14095" max="14095" width="7.33203125" style="83" customWidth="1"/>
    <col min="14096" max="14096" width="7.5546875" style="83" customWidth="1"/>
    <col min="14097" max="14097" width="8.33203125" style="83" customWidth="1"/>
    <col min="14098" max="14098" width="8.44140625" style="83" customWidth="1"/>
    <col min="14099" max="14099" width="7.33203125" style="83" customWidth="1"/>
    <col min="14100" max="14101" width="9.109375" style="83" customWidth="1"/>
    <col min="14102" max="14102" width="8" style="83" customWidth="1"/>
    <col min="14103" max="14104" width="9.109375" style="83" customWidth="1"/>
    <col min="14105" max="14105" width="8" style="83" customWidth="1"/>
    <col min="14106" max="14106" width="9" style="83" customWidth="1"/>
    <col min="14107" max="14107" width="9.33203125" style="83" customWidth="1"/>
    <col min="14108" max="14108" width="6.88671875" style="83" customWidth="1"/>
    <col min="14109" max="14333" width="9.109375" style="83"/>
    <col min="14334" max="14334" width="19.33203125" style="83" customWidth="1"/>
    <col min="14335" max="14335" width="9.6640625" style="83" customWidth="1"/>
    <col min="14336" max="14336" width="9.44140625" style="83" customWidth="1"/>
    <col min="14337" max="14337" width="8.6640625" style="83" customWidth="1"/>
    <col min="14338" max="14339" width="9.44140625" style="83" customWidth="1"/>
    <col min="14340" max="14340" width="7.6640625" style="83" customWidth="1"/>
    <col min="14341" max="14341" width="8.88671875" style="83" customWidth="1"/>
    <col min="14342" max="14342" width="8.6640625" style="83" customWidth="1"/>
    <col min="14343" max="14343" width="7.6640625" style="83" customWidth="1"/>
    <col min="14344" max="14345" width="8.109375" style="83" customWidth="1"/>
    <col min="14346" max="14346" width="6.44140625" style="83" customWidth="1"/>
    <col min="14347" max="14348" width="7.44140625" style="83" customWidth="1"/>
    <col min="14349" max="14349" width="6.33203125" style="83" customWidth="1"/>
    <col min="14350" max="14350" width="7.6640625" style="83" customWidth="1"/>
    <col min="14351" max="14351" width="7.33203125" style="83" customWidth="1"/>
    <col min="14352" max="14352" width="7.5546875" style="83" customWidth="1"/>
    <col min="14353" max="14353" width="8.33203125" style="83" customWidth="1"/>
    <col min="14354" max="14354" width="8.44140625" style="83" customWidth="1"/>
    <col min="14355" max="14355" width="7.33203125" style="83" customWidth="1"/>
    <col min="14356" max="14357" width="9.109375" style="83" customWidth="1"/>
    <col min="14358" max="14358" width="8" style="83" customWidth="1"/>
    <col min="14359" max="14360" width="9.109375" style="83" customWidth="1"/>
    <col min="14361" max="14361" width="8" style="83" customWidth="1"/>
    <col min="14362" max="14362" width="9" style="83" customWidth="1"/>
    <col min="14363" max="14363" width="9.33203125" style="83" customWidth="1"/>
    <col min="14364" max="14364" width="6.88671875" style="83" customWidth="1"/>
    <col min="14365" max="14589" width="9.109375" style="83"/>
    <col min="14590" max="14590" width="19.33203125" style="83" customWidth="1"/>
    <col min="14591" max="14591" width="9.6640625" style="83" customWidth="1"/>
    <col min="14592" max="14592" width="9.44140625" style="83" customWidth="1"/>
    <col min="14593" max="14593" width="8.6640625" style="83" customWidth="1"/>
    <col min="14594" max="14595" width="9.44140625" style="83" customWidth="1"/>
    <col min="14596" max="14596" width="7.6640625" style="83" customWidth="1"/>
    <col min="14597" max="14597" width="8.88671875" style="83" customWidth="1"/>
    <col min="14598" max="14598" width="8.6640625" style="83" customWidth="1"/>
    <col min="14599" max="14599" width="7.6640625" style="83" customWidth="1"/>
    <col min="14600" max="14601" width="8.109375" style="83" customWidth="1"/>
    <col min="14602" max="14602" width="6.44140625" style="83" customWidth="1"/>
    <col min="14603" max="14604" width="7.44140625" style="83" customWidth="1"/>
    <col min="14605" max="14605" width="6.33203125" style="83" customWidth="1"/>
    <col min="14606" max="14606" width="7.6640625" style="83" customWidth="1"/>
    <col min="14607" max="14607" width="7.33203125" style="83" customWidth="1"/>
    <col min="14608" max="14608" width="7.5546875" style="83" customWidth="1"/>
    <col min="14609" max="14609" width="8.33203125" style="83" customWidth="1"/>
    <col min="14610" max="14610" width="8.44140625" style="83" customWidth="1"/>
    <col min="14611" max="14611" width="7.33203125" style="83" customWidth="1"/>
    <col min="14612" max="14613" width="9.109375" style="83" customWidth="1"/>
    <col min="14614" max="14614" width="8" style="83" customWidth="1"/>
    <col min="14615" max="14616" width="9.109375" style="83" customWidth="1"/>
    <col min="14617" max="14617" width="8" style="83" customWidth="1"/>
    <col min="14618" max="14618" width="9" style="83" customWidth="1"/>
    <col min="14619" max="14619" width="9.33203125" style="83" customWidth="1"/>
    <col min="14620" max="14620" width="6.88671875" style="83" customWidth="1"/>
    <col min="14621" max="14845" width="9.109375" style="83"/>
    <col min="14846" max="14846" width="19.33203125" style="83" customWidth="1"/>
    <col min="14847" max="14847" width="9.6640625" style="83" customWidth="1"/>
    <col min="14848" max="14848" width="9.44140625" style="83" customWidth="1"/>
    <col min="14849" max="14849" width="8.6640625" style="83" customWidth="1"/>
    <col min="14850" max="14851" width="9.44140625" style="83" customWidth="1"/>
    <col min="14852" max="14852" width="7.6640625" style="83" customWidth="1"/>
    <col min="14853" max="14853" width="8.88671875" style="83" customWidth="1"/>
    <col min="14854" max="14854" width="8.6640625" style="83" customWidth="1"/>
    <col min="14855" max="14855" width="7.6640625" style="83" customWidth="1"/>
    <col min="14856" max="14857" width="8.109375" style="83" customWidth="1"/>
    <col min="14858" max="14858" width="6.44140625" style="83" customWidth="1"/>
    <col min="14859" max="14860" width="7.44140625" style="83" customWidth="1"/>
    <col min="14861" max="14861" width="6.33203125" style="83" customWidth="1"/>
    <col min="14862" max="14862" width="7.6640625" style="83" customWidth="1"/>
    <col min="14863" max="14863" width="7.33203125" style="83" customWidth="1"/>
    <col min="14864" max="14864" width="7.5546875" style="83" customWidth="1"/>
    <col min="14865" max="14865" width="8.33203125" style="83" customWidth="1"/>
    <col min="14866" max="14866" width="8.44140625" style="83" customWidth="1"/>
    <col min="14867" max="14867" width="7.33203125" style="83" customWidth="1"/>
    <col min="14868" max="14869" width="9.109375" style="83" customWidth="1"/>
    <col min="14870" max="14870" width="8" style="83" customWidth="1"/>
    <col min="14871" max="14872" width="9.109375" style="83" customWidth="1"/>
    <col min="14873" max="14873" width="8" style="83" customWidth="1"/>
    <col min="14874" max="14874" width="9" style="83" customWidth="1"/>
    <col min="14875" max="14875" width="9.33203125" style="83" customWidth="1"/>
    <col min="14876" max="14876" width="6.88671875" style="83" customWidth="1"/>
    <col min="14877" max="15101" width="9.109375" style="83"/>
    <col min="15102" max="15102" width="19.33203125" style="83" customWidth="1"/>
    <col min="15103" max="15103" width="9.6640625" style="83" customWidth="1"/>
    <col min="15104" max="15104" width="9.44140625" style="83" customWidth="1"/>
    <col min="15105" max="15105" width="8.6640625" style="83" customWidth="1"/>
    <col min="15106" max="15107" width="9.44140625" style="83" customWidth="1"/>
    <col min="15108" max="15108" width="7.6640625" style="83" customWidth="1"/>
    <col min="15109" max="15109" width="8.88671875" style="83" customWidth="1"/>
    <col min="15110" max="15110" width="8.6640625" style="83" customWidth="1"/>
    <col min="15111" max="15111" width="7.6640625" style="83" customWidth="1"/>
    <col min="15112" max="15113" width="8.109375" style="83" customWidth="1"/>
    <col min="15114" max="15114" width="6.44140625" style="83" customWidth="1"/>
    <col min="15115" max="15116" width="7.44140625" style="83" customWidth="1"/>
    <col min="15117" max="15117" width="6.33203125" style="83" customWidth="1"/>
    <col min="15118" max="15118" width="7.6640625" style="83" customWidth="1"/>
    <col min="15119" max="15119" width="7.33203125" style="83" customWidth="1"/>
    <col min="15120" max="15120" width="7.5546875" style="83" customWidth="1"/>
    <col min="15121" max="15121" width="8.33203125" style="83" customWidth="1"/>
    <col min="15122" max="15122" width="8.44140625" style="83" customWidth="1"/>
    <col min="15123" max="15123" width="7.33203125" style="83" customWidth="1"/>
    <col min="15124" max="15125" width="9.109375" style="83" customWidth="1"/>
    <col min="15126" max="15126" width="8" style="83" customWidth="1"/>
    <col min="15127" max="15128" width="9.109375" style="83" customWidth="1"/>
    <col min="15129" max="15129" width="8" style="83" customWidth="1"/>
    <col min="15130" max="15130" width="9" style="83" customWidth="1"/>
    <col min="15131" max="15131" width="9.33203125" style="83" customWidth="1"/>
    <col min="15132" max="15132" width="6.88671875" style="83" customWidth="1"/>
    <col min="15133" max="15357" width="9.109375" style="83"/>
    <col min="15358" max="15358" width="19.33203125" style="83" customWidth="1"/>
    <col min="15359" max="15359" width="9.6640625" style="83" customWidth="1"/>
    <col min="15360" max="15360" width="9.44140625" style="83" customWidth="1"/>
    <col min="15361" max="15361" width="8.6640625" style="83" customWidth="1"/>
    <col min="15362" max="15363" width="9.44140625" style="83" customWidth="1"/>
    <col min="15364" max="15364" width="7.6640625" style="83" customWidth="1"/>
    <col min="15365" max="15365" width="8.88671875" style="83" customWidth="1"/>
    <col min="15366" max="15366" width="8.6640625" style="83" customWidth="1"/>
    <col min="15367" max="15367" width="7.6640625" style="83" customWidth="1"/>
    <col min="15368" max="15369" width="8.109375" style="83" customWidth="1"/>
    <col min="15370" max="15370" width="6.44140625" style="83" customWidth="1"/>
    <col min="15371" max="15372" width="7.44140625" style="83" customWidth="1"/>
    <col min="15373" max="15373" width="6.33203125" style="83" customWidth="1"/>
    <col min="15374" max="15374" width="7.6640625" style="83" customWidth="1"/>
    <col min="15375" max="15375" width="7.33203125" style="83" customWidth="1"/>
    <col min="15376" max="15376" width="7.5546875" style="83" customWidth="1"/>
    <col min="15377" max="15377" width="8.33203125" style="83" customWidth="1"/>
    <col min="15378" max="15378" width="8.44140625" style="83" customWidth="1"/>
    <col min="15379" max="15379" width="7.33203125" style="83" customWidth="1"/>
    <col min="15380" max="15381" width="9.109375" style="83" customWidth="1"/>
    <col min="15382" max="15382" width="8" style="83" customWidth="1"/>
    <col min="15383" max="15384" width="9.109375" style="83" customWidth="1"/>
    <col min="15385" max="15385" width="8" style="83" customWidth="1"/>
    <col min="15386" max="15386" width="9" style="83" customWidth="1"/>
    <col min="15387" max="15387" width="9.33203125" style="83" customWidth="1"/>
    <col min="15388" max="15388" width="6.88671875" style="83" customWidth="1"/>
    <col min="15389" max="15613" width="9.109375" style="83"/>
    <col min="15614" max="15614" width="19.33203125" style="83" customWidth="1"/>
    <col min="15615" max="15615" width="9.6640625" style="83" customWidth="1"/>
    <col min="15616" max="15616" width="9.44140625" style="83" customWidth="1"/>
    <col min="15617" max="15617" width="8.6640625" style="83" customWidth="1"/>
    <col min="15618" max="15619" width="9.44140625" style="83" customWidth="1"/>
    <col min="15620" max="15620" width="7.6640625" style="83" customWidth="1"/>
    <col min="15621" max="15621" width="8.88671875" style="83" customWidth="1"/>
    <col min="15622" max="15622" width="8.6640625" style="83" customWidth="1"/>
    <col min="15623" max="15623" width="7.6640625" style="83" customWidth="1"/>
    <col min="15624" max="15625" width="8.109375" style="83" customWidth="1"/>
    <col min="15626" max="15626" width="6.44140625" style="83" customWidth="1"/>
    <col min="15627" max="15628" width="7.44140625" style="83" customWidth="1"/>
    <col min="15629" max="15629" width="6.33203125" style="83" customWidth="1"/>
    <col min="15630" max="15630" width="7.6640625" style="83" customWidth="1"/>
    <col min="15631" max="15631" width="7.33203125" style="83" customWidth="1"/>
    <col min="15632" max="15632" width="7.5546875" style="83" customWidth="1"/>
    <col min="15633" max="15633" width="8.33203125" style="83" customWidth="1"/>
    <col min="15634" max="15634" width="8.44140625" style="83" customWidth="1"/>
    <col min="15635" max="15635" width="7.33203125" style="83" customWidth="1"/>
    <col min="15636" max="15637" width="9.109375" style="83" customWidth="1"/>
    <col min="15638" max="15638" width="8" style="83" customWidth="1"/>
    <col min="15639" max="15640" width="9.109375" style="83" customWidth="1"/>
    <col min="15641" max="15641" width="8" style="83" customWidth="1"/>
    <col min="15642" max="15642" width="9" style="83" customWidth="1"/>
    <col min="15643" max="15643" width="9.33203125" style="83" customWidth="1"/>
    <col min="15644" max="15644" width="6.88671875" style="83" customWidth="1"/>
    <col min="15645" max="15869" width="9.109375" style="83"/>
    <col min="15870" max="15870" width="19.33203125" style="83" customWidth="1"/>
    <col min="15871" max="15871" width="9.6640625" style="83" customWidth="1"/>
    <col min="15872" max="15872" width="9.44140625" style="83" customWidth="1"/>
    <col min="15873" max="15873" width="8.6640625" style="83" customWidth="1"/>
    <col min="15874" max="15875" width="9.44140625" style="83" customWidth="1"/>
    <col min="15876" max="15876" width="7.6640625" style="83" customWidth="1"/>
    <col min="15877" max="15877" width="8.88671875" style="83" customWidth="1"/>
    <col min="15878" max="15878" width="8.6640625" style="83" customWidth="1"/>
    <col min="15879" max="15879" width="7.6640625" style="83" customWidth="1"/>
    <col min="15880" max="15881" width="8.109375" style="83" customWidth="1"/>
    <col min="15882" max="15882" width="6.44140625" style="83" customWidth="1"/>
    <col min="15883" max="15884" width="7.44140625" style="83" customWidth="1"/>
    <col min="15885" max="15885" width="6.33203125" style="83" customWidth="1"/>
    <col min="15886" max="15886" width="7.6640625" style="83" customWidth="1"/>
    <col min="15887" max="15887" width="7.33203125" style="83" customWidth="1"/>
    <col min="15888" max="15888" width="7.5546875" style="83" customWidth="1"/>
    <col min="15889" max="15889" width="8.33203125" style="83" customWidth="1"/>
    <col min="15890" max="15890" width="8.44140625" style="83" customWidth="1"/>
    <col min="15891" max="15891" width="7.33203125" style="83" customWidth="1"/>
    <col min="15892" max="15893" width="9.109375" style="83" customWidth="1"/>
    <col min="15894" max="15894" width="8" style="83" customWidth="1"/>
    <col min="15895" max="15896" width="9.109375" style="83" customWidth="1"/>
    <col min="15897" max="15897" width="8" style="83" customWidth="1"/>
    <col min="15898" max="15898" width="9" style="83" customWidth="1"/>
    <col min="15899" max="15899" width="9.33203125" style="83" customWidth="1"/>
    <col min="15900" max="15900" width="6.88671875" style="83" customWidth="1"/>
    <col min="15901" max="16125" width="9.109375" style="83"/>
    <col min="16126" max="16126" width="19.33203125" style="83" customWidth="1"/>
    <col min="16127" max="16127" width="9.6640625" style="83" customWidth="1"/>
    <col min="16128" max="16128" width="9.44140625" style="83" customWidth="1"/>
    <col min="16129" max="16129" width="8.6640625" style="83" customWidth="1"/>
    <col min="16130" max="16131" width="9.44140625" style="83" customWidth="1"/>
    <col min="16132" max="16132" width="7.6640625" style="83" customWidth="1"/>
    <col min="16133" max="16133" width="8.88671875" style="83" customWidth="1"/>
    <col min="16134" max="16134" width="8.6640625" style="83" customWidth="1"/>
    <col min="16135" max="16135" width="7.6640625" style="83" customWidth="1"/>
    <col min="16136" max="16137" width="8.109375" style="83" customWidth="1"/>
    <col min="16138" max="16138" width="6.44140625" style="83" customWidth="1"/>
    <col min="16139" max="16140" width="7.44140625" style="83" customWidth="1"/>
    <col min="16141" max="16141" width="6.33203125" style="83" customWidth="1"/>
    <col min="16142" max="16142" width="7.6640625" style="83" customWidth="1"/>
    <col min="16143" max="16143" width="7.33203125" style="83" customWidth="1"/>
    <col min="16144" max="16144" width="7.5546875" style="83" customWidth="1"/>
    <col min="16145" max="16145" width="8.33203125" style="83" customWidth="1"/>
    <col min="16146" max="16146" width="8.44140625" style="83" customWidth="1"/>
    <col min="16147" max="16147" width="7.33203125" style="83" customWidth="1"/>
    <col min="16148" max="16149" width="9.109375" style="83" customWidth="1"/>
    <col min="16150" max="16150" width="8" style="83" customWidth="1"/>
    <col min="16151" max="16152" width="9.109375" style="83" customWidth="1"/>
    <col min="16153" max="16153" width="8" style="83" customWidth="1"/>
    <col min="16154" max="16154" width="9" style="83" customWidth="1"/>
    <col min="16155" max="16155" width="9.33203125" style="83" customWidth="1"/>
    <col min="16156" max="16156" width="6.88671875" style="83" customWidth="1"/>
    <col min="16157" max="16384" width="9.109375" style="83"/>
  </cols>
  <sheetData>
    <row r="1" spans="1:28" ht="6" customHeight="1"/>
    <row r="2" spans="1:28" s="60" customFormat="1" ht="40.5" customHeight="1">
      <c r="A2" s="157"/>
      <c r="B2" s="355" t="s">
        <v>131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97"/>
      <c r="P2" s="57"/>
      <c r="Q2" s="56"/>
      <c r="R2" s="98"/>
      <c r="S2" s="56"/>
      <c r="T2" s="56"/>
      <c r="U2" s="56"/>
      <c r="V2" s="56"/>
      <c r="W2" s="57"/>
      <c r="X2" s="97"/>
      <c r="Y2" s="57"/>
      <c r="AA2" s="61"/>
      <c r="AB2" s="184" t="s">
        <v>26</v>
      </c>
    </row>
    <row r="3" spans="1:28" s="60" customFormat="1" ht="11.4" customHeight="1">
      <c r="E3" s="99"/>
      <c r="F3" s="100"/>
      <c r="G3" s="99"/>
      <c r="H3" s="100"/>
      <c r="I3" s="100"/>
      <c r="J3" s="99"/>
      <c r="K3" s="99"/>
      <c r="P3" s="62" t="s">
        <v>9</v>
      </c>
      <c r="Q3" s="99"/>
      <c r="R3" s="100"/>
      <c r="S3" s="99"/>
      <c r="T3" s="99"/>
      <c r="U3" s="99"/>
      <c r="V3" s="99"/>
      <c r="W3" s="99"/>
      <c r="X3" s="135"/>
      <c r="Y3" s="136"/>
      <c r="Z3" s="136"/>
      <c r="AA3" s="136"/>
      <c r="AB3" s="62" t="s">
        <v>9</v>
      </c>
    </row>
    <row r="4" spans="1:28" s="101" customFormat="1" ht="21.75" customHeight="1">
      <c r="A4" s="318"/>
      <c r="B4" s="330" t="s">
        <v>10</v>
      </c>
      <c r="C4" s="331"/>
      <c r="D4" s="332"/>
      <c r="E4" s="330" t="s">
        <v>24</v>
      </c>
      <c r="F4" s="331"/>
      <c r="G4" s="332"/>
      <c r="H4" s="339" t="s">
        <v>39</v>
      </c>
      <c r="I4" s="339"/>
      <c r="J4" s="339"/>
      <c r="K4" s="330" t="s">
        <v>18</v>
      </c>
      <c r="L4" s="331"/>
      <c r="M4" s="332"/>
      <c r="N4" s="330" t="s">
        <v>25</v>
      </c>
      <c r="O4" s="331"/>
      <c r="P4" s="332"/>
      <c r="Q4" s="330" t="s">
        <v>13</v>
      </c>
      <c r="R4" s="331"/>
      <c r="S4" s="332"/>
      <c r="T4" s="330" t="s">
        <v>19</v>
      </c>
      <c r="U4" s="331"/>
      <c r="V4" s="332"/>
      <c r="W4" s="340" t="s">
        <v>21</v>
      </c>
      <c r="X4" s="341"/>
      <c r="Y4" s="342"/>
      <c r="Z4" s="330" t="s">
        <v>20</v>
      </c>
      <c r="AA4" s="331"/>
      <c r="AB4" s="332"/>
    </row>
    <row r="5" spans="1:28" s="102" customFormat="1" ht="18.75" customHeight="1">
      <c r="A5" s="319"/>
      <c r="B5" s="333"/>
      <c r="C5" s="334"/>
      <c r="D5" s="335"/>
      <c r="E5" s="333"/>
      <c r="F5" s="334"/>
      <c r="G5" s="335"/>
      <c r="H5" s="339"/>
      <c r="I5" s="339"/>
      <c r="J5" s="339"/>
      <c r="K5" s="334"/>
      <c r="L5" s="334"/>
      <c r="M5" s="335"/>
      <c r="N5" s="333"/>
      <c r="O5" s="334"/>
      <c r="P5" s="335"/>
      <c r="Q5" s="333"/>
      <c r="R5" s="334"/>
      <c r="S5" s="335"/>
      <c r="T5" s="333"/>
      <c r="U5" s="334"/>
      <c r="V5" s="335"/>
      <c r="W5" s="343"/>
      <c r="X5" s="344"/>
      <c r="Y5" s="345"/>
      <c r="Z5" s="333"/>
      <c r="AA5" s="334"/>
      <c r="AB5" s="335"/>
    </row>
    <row r="6" spans="1:28" s="102" customFormat="1" ht="17.25" customHeight="1">
      <c r="A6" s="319"/>
      <c r="B6" s="336"/>
      <c r="C6" s="337"/>
      <c r="D6" s="338"/>
      <c r="E6" s="336"/>
      <c r="F6" s="337"/>
      <c r="G6" s="338"/>
      <c r="H6" s="339"/>
      <c r="I6" s="339"/>
      <c r="J6" s="339"/>
      <c r="K6" s="337"/>
      <c r="L6" s="337"/>
      <c r="M6" s="338"/>
      <c r="N6" s="336"/>
      <c r="O6" s="337"/>
      <c r="P6" s="338"/>
      <c r="Q6" s="336"/>
      <c r="R6" s="337"/>
      <c r="S6" s="338"/>
      <c r="T6" s="336"/>
      <c r="U6" s="337"/>
      <c r="V6" s="338"/>
      <c r="W6" s="346"/>
      <c r="X6" s="347"/>
      <c r="Y6" s="348"/>
      <c r="Z6" s="336"/>
      <c r="AA6" s="337"/>
      <c r="AB6" s="338"/>
    </row>
    <row r="7" spans="1:28" s="63" customFormat="1" ht="24.75" customHeight="1">
      <c r="A7" s="320"/>
      <c r="B7" s="103">
        <v>2020</v>
      </c>
      <c r="C7" s="103">
        <v>2021</v>
      </c>
      <c r="D7" s="104" t="s">
        <v>3</v>
      </c>
      <c r="E7" s="103">
        <v>2020</v>
      </c>
      <c r="F7" s="103">
        <v>2021</v>
      </c>
      <c r="G7" s="104" t="s">
        <v>3</v>
      </c>
      <c r="H7" s="103">
        <v>2020</v>
      </c>
      <c r="I7" s="103">
        <v>2021</v>
      </c>
      <c r="J7" s="104" t="s">
        <v>3</v>
      </c>
      <c r="K7" s="103">
        <v>2020</v>
      </c>
      <c r="L7" s="103">
        <v>2021</v>
      </c>
      <c r="M7" s="104" t="s">
        <v>3</v>
      </c>
      <c r="N7" s="103">
        <v>2020</v>
      </c>
      <c r="O7" s="103">
        <v>2021</v>
      </c>
      <c r="P7" s="104" t="s">
        <v>3</v>
      </c>
      <c r="Q7" s="103">
        <v>2020</v>
      </c>
      <c r="R7" s="103">
        <v>2021</v>
      </c>
      <c r="S7" s="104" t="s">
        <v>3</v>
      </c>
      <c r="T7" s="103">
        <v>2020</v>
      </c>
      <c r="U7" s="103">
        <v>2021</v>
      </c>
      <c r="V7" s="104" t="s">
        <v>3</v>
      </c>
      <c r="W7" s="103">
        <v>2020</v>
      </c>
      <c r="X7" s="103">
        <v>2021</v>
      </c>
      <c r="Y7" s="104" t="s">
        <v>3</v>
      </c>
      <c r="Z7" s="103">
        <v>2020</v>
      </c>
      <c r="AA7" s="103">
        <v>2021</v>
      </c>
      <c r="AB7" s="104" t="s">
        <v>3</v>
      </c>
    </row>
    <row r="8" spans="1:28" s="67" customFormat="1" ht="12" customHeight="1">
      <c r="A8" s="66" t="s">
        <v>5</v>
      </c>
      <c r="B8" s="66">
        <v>1</v>
      </c>
      <c r="C8" s="66">
        <v>2</v>
      </c>
      <c r="D8" s="66">
        <v>3</v>
      </c>
      <c r="E8" s="66">
        <v>4</v>
      </c>
      <c r="F8" s="66">
        <v>5</v>
      </c>
      <c r="G8" s="66">
        <v>6</v>
      </c>
      <c r="H8" s="66">
        <v>7</v>
      </c>
      <c r="I8" s="66">
        <v>8</v>
      </c>
      <c r="J8" s="66">
        <v>9</v>
      </c>
      <c r="K8" s="66">
        <v>10</v>
      </c>
      <c r="L8" s="66">
        <v>11</v>
      </c>
      <c r="M8" s="66">
        <v>12</v>
      </c>
      <c r="N8" s="66">
        <v>13</v>
      </c>
      <c r="O8" s="66">
        <v>14</v>
      </c>
      <c r="P8" s="66">
        <v>15</v>
      </c>
      <c r="Q8" s="66">
        <v>16</v>
      </c>
      <c r="R8" s="66">
        <v>17</v>
      </c>
      <c r="S8" s="66">
        <v>18</v>
      </c>
      <c r="T8" s="66">
        <v>19</v>
      </c>
      <c r="U8" s="66">
        <v>20</v>
      </c>
      <c r="V8" s="66">
        <v>21</v>
      </c>
      <c r="W8" s="66">
        <v>22</v>
      </c>
      <c r="X8" s="66">
        <v>23</v>
      </c>
      <c r="Y8" s="66">
        <v>24</v>
      </c>
      <c r="Z8" s="66">
        <v>25</v>
      </c>
      <c r="AA8" s="66">
        <v>26</v>
      </c>
      <c r="AB8" s="66">
        <v>27</v>
      </c>
    </row>
    <row r="9" spans="1:28" s="73" customFormat="1" ht="24.6" customHeight="1">
      <c r="A9" s="68" t="s">
        <v>48</v>
      </c>
      <c r="B9" s="69">
        <v>44526</v>
      </c>
      <c r="C9" s="69">
        <v>49751</v>
      </c>
      <c r="D9" s="70">
        <f>C9/B9*100</f>
        <v>111.73471679468176</v>
      </c>
      <c r="E9" s="72">
        <v>18795</v>
      </c>
      <c r="F9" s="218">
        <v>20564</v>
      </c>
      <c r="G9" s="105">
        <f>F9/E9*100</f>
        <v>109.41207768023411</v>
      </c>
      <c r="H9" s="71">
        <v>5281</v>
      </c>
      <c r="I9" s="72">
        <v>5585</v>
      </c>
      <c r="J9" s="105">
        <f>I9/H9*100</f>
        <v>105.75648551410717</v>
      </c>
      <c r="K9" s="72">
        <v>1023</v>
      </c>
      <c r="L9" s="218">
        <v>1060</v>
      </c>
      <c r="M9" s="105">
        <f>L9/K9*100</f>
        <v>103.61681329423264</v>
      </c>
      <c r="N9" s="72">
        <v>2114</v>
      </c>
      <c r="O9" s="72">
        <v>1498</v>
      </c>
      <c r="P9" s="105">
        <f>O9/N9*100</f>
        <v>70.860927152317871</v>
      </c>
      <c r="Q9" s="72">
        <v>16552</v>
      </c>
      <c r="R9" s="218">
        <v>18636</v>
      </c>
      <c r="S9" s="105">
        <f>R9/Q9*100</f>
        <v>112.5906234896085</v>
      </c>
      <c r="T9" s="72">
        <v>36460</v>
      </c>
      <c r="U9" s="72">
        <v>24932</v>
      </c>
      <c r="V9" s="105">
        <f>U9/T9*100</f>
        <v>68.381788261108071</v>
      </c>
      <c r="W9" s="72">
        <v>11057</v>
      </c>
      <c r="X9" s="218">
        <v>6629</v>
      </c>
      <c r="Y9" s="105">
        <f>X9/W9*100</f>
        <v>59.952970968617173</v>
      </c>
      <c r="Z9" s="218">
        <v>8739</v>
      </c>
      <c r="AA9" s="218">
        <v>5279</v>
      </c>
      <c r="AB9" s="106">
        <f>AA9/Z9*100</f>
        <v>60.40736926421787</v>
      </c>
    </row>
    <row r="10" spans="1:28" ht="16.5" customHeight="1">
      <c r="A10" s="74" t="s">
        <v>49</v>
      </c>
      <c r="B10" s="75">
        <v>9034</v>
      </c>
      <c r="C10" s="225">
        <v>9566</v>
      </c>
      <c r="D10" s="221">
        <v>105.88886429045827</v>
      </c>
      <c r="E10" s="81">
        <v>3664</v>
      </c>
      <c r="F10" s="246">
        <v>3621</v>
      </c>
      <c r="G10" s="88">
        <v>98.826419213973807</v>
      </c>
      <c r="H10" s="78">
        <v>457</v>
      </c>
      <c r="I10" s="87">
        <v>350</v>
      </c>
      <c r="J10" s="88">
        <v>76.586433260393875</v>
      </c>
      <c r="K10" s="81">
        <v>111</v>
      </c>
      <c r="L10" s="246">
        <v>99</v>
      </c>
      <c r="M10" s="88">
        <v>89.189189189189193</v>
      </c>
      <c r="N10" s="87">
        <v>56</v>
      </c>
      <c r="O10" s="87">
        <v>56</v>
      </c>
      <c r="P10" s="88">
        <v>100</v>
      </c>
      <c r="Q10" s="87">
        <v>3087</v>
      </c>
      <c r="R10" s="246">
        <v>2959</v>
      </c>
      <c r="S10" s="88">
        <v>95.853579527048922</v>
      </c>
      <c r="T10" s="87">
        <v>7925</v>
      </c>
      <c r="U10" s="87">
        <v>6691</v>
      </c>
      <c r="V10" s="88">
        <v>84.429022082018918</v>
      </c>
      <c r="W10" s="81">
        <v>2589</v>
      </c>
      <c r="X10" s="246">
        <v>1051</v>
      </c>
      <c r="Y10" s="105">
        <v>40.594824256469678</v>
      </c>
      <c r="Z10" s="246">
        <v>2111</v>
      </c>
      <c r="AA10" s="246">
        <v>813</v>
      </c>
      <c r="AB10" s="106">
        <v>38.51255329227854</v>
      </c>
    </row>
    <row r="11" spans="1:28" ht="16.5" customHeight="1">
      <c r="A11" s="74" t="s">
        <v>50</v>
      </c>
      <c r="B11" s="75">
        <v>6357</v>
      </c>
      <c r="C11" s="225">
        <v>6950</v>
      </c>
      <c r="D11" s="221">
        <v>109.32829951234859</v>
      </c>
      <c r="E11" s="81">
        <v>1915</v>
      </c>
      <c r="F11" s="247">
        <v>2005</v>
      </c>
      <c r="G11" s="88">
        <v>104.69973890339426</v>
      </c>
      <c r="H11" s="78">
        <v>463</v>
      </c>
      <c r="I11" s="87">
        <v>253</v>
      </c>
      <c r="J11" s="88">
        <v>54.643628509719221</v>
      </c>
      <c r="K11" s="81">
        <v>107</v>
      </c>
      <c r="L11" s="247">
        <v>82</v>
      </c>
      <c r="M11" s="88">
        <v>76.63551401869158</v>
      </c>
      <c r="N11" s="87">
        <v>114</v>
      </c>
      <c r="O11" s="87">
        <v>107</v>
      </c>
      <c r="P11" s="88">
        <v>93.859649122807014</v>
      </c>
      <c r="Q11" s="87">
        <v>1573</v>
      </c>
      <c r="R11" s="247">
        <v>1781</v>
      </c>
      <c r="S11" s="88">
        <v>113.22314049586777</v>
      </c>
      <c r="T11" s="87">
        <v>5729</v>
      </c>
      <c r="U11" s="87">
        <v>1452</v>
      </c>
      <c r="V11" s="88">
        <v>25.344737301448774</v>
      </c>
      <c r="W11" s="81">
        <v>1291</v>
      </c>
      <c r="X11" s="247">
        <v>595</v>
      </c>
      <c r="Y11" s="105">
        <v>46.088303640588691</v>
      </c>
      <c r="Z11" s="247">
        <v>1025</v>
      </c>
      <c r="AA11" s="247">
        <v>506</v>
      </c>
      <c r="AB11" s="106">
        <v>49.365853658536587</v>
      </c>
    </row>
    <row r="12" spans="1:28" ht="16.5" customHeight="1">
      <c r="A12" s="74" t="s">
        <v>51</v>
      </c>
      <c r="B12" s="75">
        <v>1014</v>
      </c>
      <c r="C12" s="225">
        <v>1064</v>
      </c>
      <c r="D12" s="221">
        <v>104.93096646942801</v>
      </c>
      <c r="E12" s="81">
        <v>323</v>
      </c>
      <c r="F12" s="247">
        <v>358</v>
      </c>
      <c r="G12" s="88">
        <v>110.83591331269349</v>
      </c>
      <c r="H12" s="78">
        <v>41</v>
      </c>
      <c r="I12" s="87">
        <v>40</v>
      </c>
      <c r="J12" s="88">
        <v>97.560975609756099</v>
      </c>
      <c r="K12" s="81">
        <v>9</v>
      </c>
      <c r="L12" s="247">
        <v>17</v>
      </c>
      <c r="M12" s="88">
        <v>188.88888888888889</v>
      </c>
      <c r="N12" s="87">
        <v>5</v>
      </c>
      <c r="O12" s="87">
        <v>13</v>
      </c>
      <c r="P12" s="88">
        <v>260</v>
      </c>
      <c r="Q12" s="87">
        <v>120</v>
      </c>
      <c r="R12" s="247">
        <v>337</v>
      </c>
      <c r="S12" s="88">
        <v>280.83333333333331</v>
      </c>
      <c r="T12" s="87">
        <v>883</v>
      </c>
      <c r="U12" s="87">
        <v>769</v>
      </c>
      <c r="V12" s="88">
        <v>87.089467723669316</v>
      </c>
      <c r="W12" s="81">
        <v>204</v>
      </c>
      <c r="X12" s="247">
        <v>93</v>
      </c>
      <c r="Y12" s="105">
        <v>45.588235294117645</v>
      </c>
      <c r="Z12" s="247">
        <v>169</v>
      </c>
      <c r="AA12" s="247">
        <v>80</v>
      </c>
      <c r="AB12" s="106">
        <v>47.337278106508876</v>
      </c>
    </row>
    <row r="13" spans="1:28" ht="16.5" customHeight="1">
      <c r="A13" s="74" t="s">
        <v>52</v>
      </c>
      <c r="B13" s="75">
        <v>3393</v>
      </c>
      <c r="C13" s="225">
        <v>4024</v>
      </c>
      <c r="D13" s="221">
        <v>118.59711170055998</v>
      </c>
      <c r="E13" s="81">
        <v>1711</v>
      </c>
      <c r="F13" s="247">
        <v>2054</v>
      </c>
      <c r="G13" s="88">
        <v>120.04675628287551</v>
      </c>
      <c r="H13" s="78">
        <v>449</v>
      </c>
      <c r="I13" s="87">
        <v>608</v>
      </c>
      <c r="J13" s="88">
        <v>135.41202672605789</v>
      </c>
      <c r="K13" s="81">
        <v>64</v>
      </c>
      <c r="L13" s="247">
        <v>132</v>
      </c>
      <c r="M13" s="88">
        <v>206.25</v>
      </c>
      <c r="N13" s="87">
        <v>105</v>
      </c>
      <c r="O13" s="87">
        <v>73</v>
      </c>
      <c r="P13" s="88">
        <v>69.523809523809518</v>
      </c>
      <c r="Q13" s="87">
        <v>1636</v>
      </c>
      <c r="R13" s="247">
        <v>1917</v>
      </c>
      <c r="S13" s="88">
        <v>117.17603911980441</v>
      </c>
      <c r="T13" s="87">
        <v>2722</v>
      </c>
      <c r="U13" s="87">
        <v>2472</v>
      </c>
      <c r="V13" s="88">
        <v>90.815576781778105</v>
      </c>
      <c r="W13" s="81">
        <v>1041</v>
      </c>
      <c r="X13" s="247">
        <v>593</v>
      </c>
      <c r="Y13" s="105">
        <v>56.964457252641687</v>
      </c>
      <c r="Z13" s="247">
        <v>835</v>
      </c>
      <c r="AA13" s="247">
        <v>425</v>
      </c>
      <c r="AB13" s="106">
        <v>50.898203592814376</v>
      </c>
    </row>
    <row r="14" spans="1:28" ht="16.5" customHeight="1">
      <c r="A14" s="74" t="s">
        <v>53</v>
      </c>
      <c r="B14" s="75">
        <v>3540</v>
      </c>
      <c r="C14" s="225">
        <v>4067</v>
      </c>
      <c r="D14" s="221">
        <v>114.88700564971752</v>
      </c>
      <c r="E14" s="81">
        <v>995</v>
      </c>
      <c r="F14" s="247">
        <v>1018</v>
      </c>
      <c r="G14" s="88">
        <v>102.31155778894473</v>
      </c>
      <c r="H14" s="78">
        <v>367</v>
      </c>
      <c r="I14" s="87">
        <v>360</v>
      </c>
      <c r="J14" s="88">
        <v>98.09264305177112</v>
      </c>
      <c r="K14" s="81">
        <v>64</v>
      </c>
      <c r="L14" s="247">
        <v>18</v>
      </c>
      <c r="M14" s="88">
        <v>28.125</v>
      </c>
      <c r="N14" s="87">
        <v>65</v>
      </c>
      <c r="O14" s="87">
        <v>27</v>
      </c>
      <c r="P14" s="88">
        <v>41.53846153846154</v>
      </c>
      <c r="Q14" s="87">
        <v>618</v>
      </c>
      <c r="R14" s="247">
        <v>871</v>
      </c>
      <c r="S14" s="88">
        <v>140.93851132686083</v>
      </c>
      <c r="T14" s="87">
        <v>3163</v>
      </c>
      <c r="U14" s="87">
        <v>2370</v>
      </c>
      <c r="V14" s="88">
        <v>74.928865001580775</v>
      </c>
      <c r="W14" s="81">
        <v>621</v>
      </c>
      <c r="X14" s="247">
        <v>306</v>
      </c>
      <c r="Y14" s="105">
        <v>49.275362318840585</v>
      </c>
      <c r="Z14" s="247">
        <v>523</v>
      </c>
      <c r="AA14" s="247">
        <v>267</v>
      </c>
      <c r="AB14" s="106">
        <v>51.051625239005737</v>
      </c>
    </row>
    <row r="15" spans="1:28" ht="16.5" customHeight="1">
      <c r="A15" s="74" t="s">
        <v>54</v>
      </c>
      <c r="B15" s="75">
        <v>2273</v>
      </c>
      <c r="C15" s="225">
        <v>2672</v>
      </c>
      <c r="D15" s="221">
        <v>117.55389353277607</v>
      </c>
      <c r="E15" s="81">
        <v>1356</v>
      </c>
      <c r="F15" s="247">
        <v>1665</v>
      </c>
      <c r="G15" s="88">
        <v>122.78761061946904</v>
      </c>
      <c r="H15" s="78">
        <v>341</v>
      </c>
      <c r="I15" s="87">
        <v>372</v>
      </c>
      <c r="J15" s="88">
        <v>109.09090909090908</v>
      </c>
      <c r="K15" s="81">
        <v>67</v>
      </c>
      <c r="L15" s="247">
        <v>46</v>
      </c>
      <c r="M15" s="88">
        <v>68.656716417910445</v>
      </c>
      <c r="N15" s="87">
        <v>256</v>
      </c>
      <c r="O15" s="87">
        <v>200</v>
      </c>
      <c r="P15" s="88">
        <v>78.125</v>
      </c>
      <c r="Q15" s="87">
        <v>1278</v>
      </c>
      <c r="R15" s="247">
        <v>1563</v>
      </c>
      <c r="S15" s="88">
        <v>122.30046948356808</v>
      </c>
      <c r="T15" s="87">
        <v>1563</v>
      </c>
      <c r="U15" s="87">
        <v>1512</v>
      </c>
      <c r="V15" s="88">
        <v>96.737044145873313</v>
      </c>
      <c r="W15" s="81">
        <v>795</v>
      </c>
      <c r="X15" s="247">
        <v>637</v>
      </c>
      <c r="Y15" s="105">
        <v>80.125786163522022</v>
      </c>
      <c r="Z15" s="247">
        <v>504</v>
      </c>
      <c r="AA15" s="247">
        <v>440</v>
      </c>
      <c r="AB15" s="106">
        <v>87.301587301587304</v>
      </c>
    </row>
    <row r="16" spans="1:28" ht="16.5" customHeight="1">
      <c r="A16" s="74" t="s">
        <v>55</v>
      </c>
      <c r="B16" s="75">
        <v>1066</v>
      </c>
      <c r="C16" s="225">
        <v>1231</v>
      </c>
      <c r="D16" s="221">
        <v>115.47842401500938</v>
      </c>
      <c r="E16" s="81">
        <v>262</v>
      </c>
      <c r="F16" s="247">
        <v>274</v>
      </c>
      <c r="G16" s="88">
        <v>104.58015267175573</v>
      </c>
      <c r="H16" s="78">
        <v>98</v>
      </c>
      <c r="I16" s="87">
        <v>119</v>
      </c>
      <c r="J16" s="88">
        <v>121.42857142857142</v>
      </c>
      <c r="K16" s="81">
        <v>11</v>
      </c>
      <c r="L16" s="247">
        <v>17</v>
      </c>
      <c r="M16" s="88">
        <v>154.54545454545453</v>
      </c>
      <c r="N16" s="87">
        <v>0</v>
      </c>
      <c r="O16" s="87">
        <v>3</v>
      </c>
      <c r="P16" s="88" t="s">
        <v>114</v>
      </c>
      <c r="Q16" s="87">
        <v>237</v>
      </c>
      <c r="R16" s="247">
        <v>262</v>
      </c>
      <c r="S16" s="88">
        <v>110.54852320675106</v>
      </c>
      <c r="T16" s="87">
        <v>942</v>
      </c>
      <c r="U16" s="87">
        <v>706</v>
      </c>
      <c r="V16" s="88">
        <v>74.946921443736727</v>
      </c>
      <c r="W16" s="81">
        <v>141</v>
      </c>
      <c r="X16" s="247">
        <v>74</v>
      </c>
      <c r="Y16" s="105">
        <v>52.4822695035461</v>
      </c>
      <c r="Z16" s="247">
        <v>120</v>
      </c>
      <c r="AA16" s="247">
        <v>65</v>
      </c>
      <c r="AB16" s="106">
        <v>54.166666666666664</v>
      </c>
    </row>
    <row r="17" spans="1:28" ht="16.5" customHeight="1">
      <c r="A17" s="74" t="s">
        <v>56</v>
      </c>
      <c r="B17" s="75">
        <v>936</v>
      </c>
      <c r="C17" s="225">
        <v>1111</v>
      </c>
      <c r="D17" s="221">
        <v>118.69658119658119</v>
      </c>
      <c r="E17" s="81">
        <v>298</v>
      </c>
      <c r="F17" s="247">
        <v>344</v>
      </c>
      <c r="G17" s="88">
        <v>115.43624161073826</v>
      </c>
      <c r="H17" s="78">
        <v>107</v>
      </c>
      <c r="I17" s="87">
        <v>166</v>
      </c>
      <c r="J17" s="88">
        <v>155.14018691588785</v>
      </c>
      <c r="K17" s="81">
        <v>19</v>
      </c>
      <c r="L17" s="247">
        <v>12</v>
      </c>
      <c r="M17" s="88">
        <v>63.157894736842103</v>
      </c>
      <c r="N17" s="87">
        <v>34</v>
      </c>
      <c r="O17" s="87">
        <v>16</v>
      </c>
      <c r="P17" s="88">
        <v>47.058823529411761</v>
      </c>
      <c r="Q17" s="87">
        <v>287</v>
      </c>
      <c r="R17" s="247">
        <v>332</v>
      </c>
      <c r="S17" s="88">
        <v>115.67944250871081</v>
      </c>
      <c r="T17" s="87">
        <v>830</v>
      </c>
      <c r="U17" s="87">
        <v>879</v>
      </c>
      <c r="V17" s="88">
        <v>105.90361445783132</v>
      </c>
      <c r="W17" s="81">
        <v>196</v>
      </c>
      <c r="X17" s="247">
        <v>118</v>
      </c>
      <c r="Y17" s="105">
        <v>60.204081632653065</v>
      </c>
      <c r="Z17" s="247">
        <v>156</v>
      </c>
      <c r="AA17" s="247">
        <v>98</v>
      </c>
      <c r="AB17" s="106">
        <v>62.820512820512818</v>
      </c>
    </row>
    <row r="18" spans="1:28" ht="16.5" customHeight="1">
      <c r="A18" s="74" t="s">
        <v>57</v>
      </c>
      <c r="B18" s="75">
        <v>1181</v>
      </c>
      <c r="C18" s="225">
        <v>1329</v>
      </c>
      <c r="D18" s="221">
        <v>112.53175275190517</v>
      </c>
      <c r="E18" s="81">
        <v>586</v>
      </c>
      <c r="F18" s="247">
        <v>623</v>
      </c>
      <c r="G18" s="88">
        <v>106.31399317406142</v>
      </c>
      <c r="H18" s="78">
        <v>210</v>
      </c>
      <c r="I18" s="87">
        <v>260</v>
      </c>
      <c r="J18" s="88">
        <v>123.80952380952381</v>
      </c>
      <c r="K18" s="81">
        <v>48</v>
      </c>
      <c r="L18" s="247">
        <v>42</v>
      </c>
      <c r="M18" s="88">
        <v>87.5</v>
      </c>
      <c r="N18" s="87">
        <v>78</v>
      </c>
      <c r="O18" s="87">
        <v>78</v>
      </c>
      <c r="P18" s="88">
        <v>100</v>
      </c>
      <c r="Q18" s="87">
        <v>522</v>
      </c>
      <c r="R18" s="247">
        <v>582</v>
      </c>
      <c r="S18" s="88">
        <v>111.49425287356323</v>
      </c>
      <c r="T18" s="87">
        <v>904</v>
      </c>
      <c r="U18" s="87">
        <v>556</v>
      </c>
      <c r="V18" s="88">
        <v>61.504424778761056</v>
      </c>
      <c r="W18" s="81">
        <v>309</v>
      </c>
      <c r="X18" s="247">
        <v>216</v>
      </c>
      <c r="Y18" s="105">
        <v>69.902912621359221</v>
      </c>
      <c r="Z18" s="247">
        <v>236</v>
      </c>
      <c r="AA18" s="247">
        <v>179</v>
      </c>
      <c r="AB18" s="106">
        <v>75.847457627118644</v>
      </c>
    </row>
    <row r="19" spans="1:28" ht="16.5" customHeight="1">
      <c r="A19" s="74" t="s">
        <v>58</v>
      </c>
      <c r="B19" s="75">
        <v>1505</v>
      </c>
      <c r="C19" s="225">
        <v>1787</v>
      </c>
      <c r="D19" s="221">
        <v>118.73754152823921</v>
      </c>
      <c r="E19" s="81">
        <v>336</v>
      </c>
      <c r="F19" s="247">
        <v>414</v>
      </c>
      <c r="G19" s="88">
        <v>123.21428571428572</v>
      </c>
      <c r="H19" s="78">
        <v>195</v>
      </c>
      <c r="I19" s="87">
        <v>264</v>
      </c>
      <c r="J19" s="88">
        <v>135.38461538461539</v>
      </c>
      <c r="K19" s="81">
        <v>13</v>
      </c>
      <c r="L19" s="247">
        <v>12</v>
      </c>
      <c r="M19" s="88">
        <v>92.307692307692307</v>
      </c>
      <c r="N19" s="87">
        <v>3</v>
      </c>
      <c r="O19" s="87">
        <v>5</v>
      </c>
      <c r="P19" s="88">
        <v>166.66666666666669</v>
      </c>
      <c r="Q19" s="87">
        <v>306</v>
      </c>
      <c r="R19" s="247">
        <v>321</v>
      </c>
      <c r="S19" s="88">
        <v>104.90196078431373</v>
      </c>
      <c r="T19" s="87">
        <v>1353</v>
      </c>
      <c r="U19" s="87">
        <v>1172</v>
      </c>
      <c r="V19" s="88">
        <v>86.622320768662235</v>
      </c>
      <c r="W19" s="81">
        <v>196</v>
      </c>
      <c r="X19" s="247">
        <v>164</v>
      </c>
      <c r="Y19" s="105">
        <v>83.673469387755105</v>
      </c>
      <c r="Z19" s="247">
        <v>164</v>
      </c>
      <c r="AA19" s="247">
        <v>142</v>
      </c>
      <c r="AB19" s="106">
        <v>86.58536585365853</v>
      </c>
    </row>
    <row r="20" spans="1:28" ht="16.5" customHeight="1">
      <c r="A20" s="74" t="s">
        <v>59</v>
      </c>
      <c r="B20" s="75">
        <v>898</v>
      </c>
      <c r="C20" s="225">
        <v>894</v>
      </c>
      <c r="D20" s="221">
        <v>99.554565701559014</v>
      </c>
      <c r="E20" s="81">
        <v>414</v>
      </c>
      <c r="F20" s="247">
        <v>387</v>
      </c>
      <c r="G20" s="88">
        <v>93.478260869565219</v>
      </c>
      <c r="H20" s="78">
        <v>82</v>
      </c>
      <c r="I20" s="87">
        <v>96</v>
      </c>
      <c r="J20" s="88">
        <v>117.07317073170731</v>
      </c>
      <c r="K20" s="81">
        <v>31</v>
      </c>
      <c r="L20" s="247">
        <v>40</v>
      </c>
      <c r="M20" s="88">
        <v>129.03225806451613</v>
      </c>
      <c r="N20" s="87">
        <v>5</v>
      </c>
      <c r="O20" s="87">
        <v>6</v>
      </c>
      <c r="P20" s="88">
        <v>120</v>
      </c>
      <c r="Q20" s="87">
        <v>372</v>
      </c>
      <c r="R20" s="247">
        <v>354</v>
      </c>
      <c r="S20" s="88">
        <v>95.161290322580655</v>
      </c>
      <c r="T20" s="87">
        <v>711</v>
      </c>
      <c r="U20" s="87">
        <v>606</v>
      </c>
      <c r="V20" s="88">
        <v>85.232067510548532</v>
      </c>
      <c r="W20" s="81">
        <v>227</v>
      </c>
      <c r="X20" s="247">
        <v>98</v>
      </c>
      <c r="Y20" s="105">
        <v>43.171806167400881</v>
      </c>
      <c r="Z20" s="247">
        <v>169</v>
      </c>
      <c r="AA20" s="247">
        <v>85</v>
      </c>
      <c r="AB20" s="106">
        <v>50.295857988165679</v>
      </c>
    </row>
    <row r="21" spans="1:28" ht="16.5" customHeight="1">
      <c r="A21" s="74" t="s">
        <v>60</v>
      </c>
      <c r="B21" s="75">
        <v>542</v>
      </c>
      <c r="C21" s="225">
        <v>656</v>
      </c>
      <c r="D21" s="221">
        <v>121.03321033210332</v>
      </c>
      <c r="E21" s="81">
        <v>256</v>
      </c>
      <c r="F21" s="247">
        <v>341</v>
      </c>
      <c r="G21" s="88">
        <v>133.203125</v>
      </c>
      <c r="H21" s="78">
        <v>88</v>
      </c>
      <c r="I21" s="87">
        <v>142</v>
      </c>
      <c r="J21" s="88">
        <v>161.36363636363635</v>
      </c>
      <c r="K21" s="81">
        <v>26</v>
      </c>
      <c r="L21" s="247">
        <v>20</v>
      </c>
      <c r="M21" s="88">
        <v>76.923076923076934</v>
      </c>
      <c r="N21" s="87">
        <v>40</v>
      </c>
      <c r="O21" s="87">
        <v>37</v>
      </c>
      <c r="P21" s="88">
        <v>92.5</v>
      </c>
      <c r="Q21" s="87">
        <v>240</v>
      </c>
      <c r="R21" s="247">
        <v>315</v>
      </c>
      <c r="S21" s="88">
        <v>131.25</v>
      </c>
      <c r="T21" s="87">
        <v>405</v>
      </c>
      <c r="U21" s="87">
        <v>433</v>
      </c>
      <c r="V21" s="88">
        <v>106.91358024691357</v>
      </c>
      <c r="W21" s="81">
        <v>120</v>
      </c>
      <c r="X21" s="247">
        <v>117</v>
      </c>
      <c r="Y21" s="105">
        <v>97.5</v>
      </c>
      <c r="Z21" s="247">
        <v>98</v>
      </c>
      <c r="AA21" s="247">
        <v>99</v>
      </c>
      <c r="AB21" s="106">
        <v>101.0204081632653</v>
      </c>
    </row>
    <row r="22" spans="1:28" ht="16.5" customHeight="1">
      <c r="A22" s="74" t="s">
        <v>61</v>
      </c>
      <c r="B22" s="75">
        <v>1356</v>
      </c>
      <c r="C22" s="225">
        <v>1244</v>
      </c>
      <c r="D22" s="221">
        <v>91.740412979351021</v>
      </c>
      <c r="E22" s="81">
        <v>1234</v>
      </c>
      <c r="F22" s="247">
        <v>1128</v>
      </c>
      <c r="G22" s="88">
        <v>91.41004862236629</v>
      </c>
      <c r="H22" s="78">
        <v>393</v>
      </c>
      <c r="I22" s="87">
        <v>345</v>
      </c>
      <c r="J22" s="88">
        <v>87.786259541984734</v>
      </c>
      <c r="K22" s="81">
        <v>45</v>
      </c>
      <c r="L22" s="247">
        <v>60</v>
      </c>
      <c r="M22" s="88">
        <v>133.33333333333331</v>
      </c>
      <c r="N22" s="87">
        <v>357</v>
      </c>
      <c r="O22" s="87">
        <v>144</v>
      </c>
      <c r="P22" s="88">
        <v>40.336134453781511</v>
      </c>
      <c r="Q22" s="87">
        <v>1215</v>
      </c>
      <c r="R22" s="247">
        <v>1085</v>
      </c>
      <c r="S22" s="88">
        <v>89.300411522633752</v>
      </c>
      <c r="T22" s="87">
        <v>694</v>
      </c>
      <c r="U22" s="87">
        <v>372</v>
      </c>
      <c r="V22" s="88">
        <v>53.602305475504316</v>
      </c>
      <c r="W22" s="81">
        <v>572</v>
      </c>
      <c r="X22" s="247">
        <v>372</v>
      </c>
      <c r="Y22" s="105">
        <v>65.034965034965026</v>
      </c>
      <c r="Z22" s="247">
        <v>450</v>
      </c>
      <c r="AA22" s="247">
        <v>330</v>
      </c>
      <c r="AB22" s="106">
        <v>73.333333333333329</v>
      </c>
    </row>
    <row r="23" spans="1:28" ht="16.5" customHeight="1">
      <c r="A23" s="74" t="s">
        <v>62</v>
      </c>
      <c r="B23" s="75">
        <v>315</v>
      </c>
      <c r="C23" s="225">
        <v>337</v>
      </c>
      <c r="D23" s="221">
        <v>106.98412698412699</v>
      </c>
      <c r="E23" s="81">
        <v>261</v>
      </c>
      <c r="F23" s="247">
        <v>287</v>
      </c>
      <c r="G23" s="88">
        <v>109.96168582375478</v>
      </c>
      <c r="H23" s="78">
        <v>79</v>
      </c>
      <c r="I23" s="87">
        <v>72</v>
      </c>
      <c r="J23" s="88">
        <v>91.139240506329116</v>
      </c>
      <c r="K23" s="81">
        <v>7</v>
      </c>
      <c r="L23" s="247">
        <v>7</v>
      </c>
      <c r="M23" s="88">
        <v>100</v>
      </c>
      <c r="N23" s="87">
        <v>39</v>
      </c>
      <c r="O23" s="87">
        <v>27</v>
      </c>
      <c r="P23" s="88">
        <v>69.230769230769226</v>
      </c>
      <c r="Q23" s="87">
        <v>259</v>
      </c>
      <c r="R23" s="247">
        <v>287</v>
      </c>
      <c r="S23" s="88">
        <v>110.81081081081081</v>
      </c>
      <c r="T23" s="87">
        <v>173</v>
      </c>
      <c r="U23" s="87">
        <v>150</v>
      </c>
      <c r="V23" s="88">
        <v>86.705202312138724</v>
      </c>
      <c r="W23" s="81">
        <v>119</v>
      </c>
      <c r="X23" s="247">
        <v>100</v>
      </c>
      <c r="Y23" s="105">
        <v>84.033613445378151</v>
      </c>
      <c r="Z23" s="247">
        <v>110</v>
      </c>
      <c r="AA23" s="247">
        <v>98</v>
      </c>
      <c r="AB23" s="106">
        <v>89.090909090909093</v>
      </c>
    </row>
    <row r="24" spans="1:28" ht="16.5" customHeight="1">
      <c r="A24" s="74" t="s">
        <v>63</v>
      </c>
      <c r="B24" s="75">
        <v>309</v>
      </c>
      <c r="C24" s="225">
        <v>421</v>
      </c>
      <c r="D24" s="221">
        <v>136.24595469255664</v>
      </c>
      <c r="E24" s="81">
        <v>181</v>
      </c>
      <c r="F24" s="247">
        <v>284</v>
      </c>
      <c r="G24" s="88">
        <v>156.9060773480663</v>
      </c>
      <c r="H24" s="78">
        <v>67</v>
      </c>
      <c r="I24" s="87">
        <v>60</v>
      </c>
      <c r="J24" s="88">
        <v>89.552238805970148</v>
      </c>
      <c r="K24" s="81">
        <v>19</v>
      </c>
      <c r="L24" s="247">
        <v>18</v>
      </c>
      <c r="M24" s="88">
        <v>94.73684210526315</v>
      </c>
      <c r="N24" s="87">
        <v>4</v>
      </c>
      <c r="O24" s="87">
        <v>2</v>
      </c>
      <c r="P24" s="88">
        <v>50</v>
      </c>
      <c r="Q24" s="87">
        <v>173</v>
      </c>
      <c r="R24" s="247">
        <v>277</v>
      </c>
      <c r="S24" s="88">
        <v>160.11560693641619</v>
      </c>
      <c r="T24" s="87">
        <v>226</v>
      </c>
      <c r="U24" s="87">
        <v>255</v>
      </c>
      <c r="V24" s="88">
        <v>112.83185840707965</v>
      </c>
      <c r="W24" s="81">
        <v>99</v>
      </c>
      <c r="X24" s="247">
        <v>118</v>
      </c>
      <c r="Y24" s="105">
        <v>119.19191919191918</v>
      </c>
      <c r="Z24" s="247">
        <v>86</v>
      </c>
      <c r="AA24" s="247">
        <v>104</v>
      </c>
      <c r="AB24" s="106">
        <v>120.93023255813952</v>
      </c>
    </row>
    <row r="25" spans="1:28" ht="16.5" customHeight="1">
      <c r="A25" s="74" t="s">
        <v>64</v>
      </c>
      <c r="B25" s="75">
        <v>1769</v>
      </c>
      <c r="C25" s="225">
        <v>2042</v>
      </c>
      <c r="D25" s="221">
        <v>115.43244771057095</v>
      </c>
      <c r="E25" s="81">
        <v>578</v>
      </c>
      <c r="F25" s="247">
        <v>743</v>
      </c>
      <c r="G25" s="88">
        <v>128.54671280276818</v>
      </c>
      <c r="H25" s="78">
        <v>262</v>
      </c>
      <c r="I25" s="87">
        <v>323</v>
      </c>
      <c r="J25" s="88">
        <v>123.28244274809161</v>
      </c>
      <c r="K25" s="81">
        <v>18</v>
      </c>
      <c r="L25" s="247">
        <v>30</v>
      </c>
      <c r="M25" s="88">
        <v>166.66666666666669</v>
      </c>
      <c r="N25" s="87">
        <v>137</v>
      </c>
      <c r="O25" s="87">
        <v>40</v>
      </c>
      <c r="P25" s="88">
        <v>29.197080291970799</v>
      </c>
      <c r="Q25" s="87">
        <v>541</v>
      </c>
      <c r="R25" s="247">
        <v>696</v>
      </c>
      <c r="S25" s="88">
        <v>128.65064695009244</v>
      </c>
      <c r="T25" s="87">
        <v>1488</v>
      </c>
      <c r="U25" s="87">
        <v>414</v>
      </c>
      <c r="V25" s="88">
        <v>27.822580645161288</v>
      </c>
      <c r="W25" s="81">
        <v>297</v>
      </c>
      <c r="X25" s="247">
        <v>222</v>
      </c>
      <c r="Y25" s="105">
        <v>74.747474747474755</v>
      </c>
      <c r="Z25" s="247">
        <v>238</v>
      </c>
      <c r="AA25" s="247">
        <v>205</v>
      </c>
      <c r="AB25" s="106">
        <v>86.134453781512605</v>
      </c>
    </row>
    <row r="26" spans="1:28" ht="16.5" customHeight="1">
      <c r="A26" s="74" t="s">
        <v>65</v>
      </c>
      <c r="B26" s="75">
        <v>895</v>
      </c>
      <c r="C26" s="225">
        <v>1086</v>
      </c>
      <c r="D26" s="221">
        <v>121.34078212290503</v>
      </c>
      <c r="E26" s="81">
        <v>446</v>
      </c>
      <c r="F26" s="247">
        <v>489</v>
      </c>
      <c r="G26" s="88">
        <v>109.64125560538116</v>
      </c>
      <c r="H26" s="78">
        <v>205</v>
      </c>
      <c r="I26" s="87">
        <v>273</v>
      </c>
      <c r="J26" s="88">
        <v>133.17073170731709</v>
      </c>
      <c r="K26" s="81">
        <v>40</v>
      </c>
      <c r="L26" s="247">
        <v>64</v>
      </c>
      <c r="M26" s="88">
        <v>160</v>
      </c>
      <c r="N26" s="87">
        <v>214</v>
      </c>
      <c r="O26" s="87">
        <v>87</v>
      </c>
      <c r="P26" s="88">
        <v>40.654205607476634</v>
      </c>
      <c r="Q26" s="87">
        <v>416</v>
      </c>
      <c r="R26" s="247">
        <v>480</v>
      </c>
      <c r="S26" s="88">
        <v>115.38461538461537</v>
      </c>
      <c r="T26" s="87">
        <v>626</v>
      </c>
      <c r="U26" s="87">
        <v>593</v>
      </c>
      <c r="V26" s="88">
        <v>94.728434504792332</v>
      </c>
      <c r="W26" s="81">
        <v>195</v>
      </c>
      <c r="X26" s="247">
        <v>141</v>
      </c>
      <c r="Y26" s="105">
        <v>72.307692307692307</v>
      </c>
      <c r="Z26" s="247">
        <v>151</v>
      </c>
      <c r="AA26" s="247">
        <v>119</v>
      </c>
      <c r="AB26" s="106">
        <v>78.807947019867555</v>
      </c>
    </row>
    <row r="27" spans="1:28" ht="16.5" customHeight="1">
      <c r="A27" s="74" t="s">
        <v>66</v>
      </c>
      <c r="B27" s="75">
        <v>939</v>
      </c>
      <c r="C27" s="225">
        <v>1013</v>
      </c>
      <c r="D27" s="221">
        <v>107.88072417465389</v>
      </c>
      <c r="E27" s="81">
        <v>266</v>
      </c>
      <c r="F27" s="247">
        <v>330</v>
      </c>
      <c r="G27" s="88">
        <v>124.06015037593986</v>
      </c>
      <c r="H27" s="78">
        <v>104</v>
      </c>
      <c r="I27" s="87">
        <v>45</v>
      </c>
      <c r="J27" s="88">
        <v>43.269230769230774</v>
      </c>
      <c r="K27" s="81">
        <v>20</v>
      </c>
      <c r="L27" s="247">
        <v>38</v>
      </c>
      <c r="M27" s="88">
        <v>190</v>
      </c>
      <c r="N27" s="87">
        <v>12</v>
      </c>
      <c r="O27" s="87">
        <v>0</v>
      </c>
      <c r="P27" s="88">
        <v>0</v>
      </c>
      <c r="Q27" s="87">
        <v>210</v>
      </c>
      <c r="R27" s="247">
        <v>290</v>
      </c>
      <c r="S27" s="88">
        <v>138.0952380952381</v>
      </c>
      <c r="T27" s="87">
        <v>849</v>
      </c>
      <c r="U27" s="87">
        <v>787</v>
      </c>
      <c r="V27" s="88">
        <v>92.697290930506483</v>
      </c>
      <c r="W27" s="81">
        <v>176</v>
      </c>
      <c r="X27" s="247">
        <v>107</v>
      </c>
      <c r="Y27" s="105">
        <v>60.79545454545454</v>
      </c>
      <c r="Z27" s="247">
        <v>155</v>
      </c>
      <c r="AA27" s="247">
        <v>88</v>
      </c>
      <c r="AB27" s="106">
        <v>56.774193548387096</v>
      </c>
    </row>
    <row r="28" spans="1:28" ht="16.5" customHeight="1">
      <c r="A28" s="74" t="s">
        <v>67</v>
      </c>
      <c r="B28" s="75">
        <v>1129</v>
      </c>
      <c r="C28" s="225">
        <v>1304</v>
      </c>
      <c r="D28" s="221">
        <v>115.50044286979629</v>
      </c>
      <c r="E28" s="81">
        <v>332</v>
      </c>
      <c r="F28" s="247">
        <v>405</v>
      </c>
      <c r="G28" s="88">
        <v>121.98795180722892</v>
      </c>
      <c r="H28" s="78">
        <v>136</v>
      </c>
      <c r="I28" s="87">
        <v>134</v>
      </c>
      <c r="J28" s="88">
        <v>98.529411764705884</v>
      </c>
      <c r="K28" s="81">
        <v>26</v>
      </c>
      <c r="L28" s="247">
        <v>19</v>
      </c>
      <c r="M28" s="88">
        <v>73.076923076923066</v>
      </c>
      <c r="N28" s="87">
        <v>74</v>
      </c>
      <c r="O28" s="87">
        <v>51</v>
      </c>
      <c r="P28" s="88">
        <v>68.918918918918919</v>
      </c>
      <c r="Q28" s="87">
        <v>314</v>
      </c>
      <c r="R28" s="247">
        <v>377</v>
      </c>
      <c r="S28" s="88">
        <v>120.06369426751593</v>
      </c>
      <c r="T28" s="87">
        <v>984</v>
      </c>
      <c r="U28" s="87">
        <v>208</v>
      </c>
      <c r="V28" s="88">
        <v>21.138211382113823</v>
      </c>
      <c r="W28" s="81">
        <v>187</v>
      </c>
      <c r="X28" s="247">
        <v>182</v>
      </c>
      <c r="Y28" s="105">
        <v>97.326203208556151</v>
      </c>
      <c r="Z28" s="247">
        <v>126</v>
      </c>
      <c r="AA28" s="247">
        <v>142</v>
      </c>
      <c r="AB28" s="106">
        <v>112.6984126984127</v>
      </c>
    </row>
    <row r="29" spans="1:28" ht="16.5" customHeight="1">
      <c r="A29" s="74" t="s">
        <v>68</v>
      </c>
      <c r="B29" s="75">
        <v>404</v>
      </c>
      <c r="C29" s="225">
        <v>469</v>
      </c>
      <c r="D29" s="221">
        <v>116.08910891089108</v>
      </c>
      <c r="E29" s="81">
        <v>322</v>
      </c>
      <c r="F29" s="247">
        <v>368</v>
      </c>
      <c r="G29" s="88">
        <v>114.28571428571428</v>
      </c>
      <c r="H29" s="78">
        <v>36</v>
      </c>
      <c r="I29" s="87">
        <v>52</v>
      </c>
      <c r="J29" s="88">
        <v>144.44444444444443</v>
      </c>
      <c r="K29" s="81">
        <v>16</v>
      </c>
      <c r="L29" s="247">
        <v>20</v>
      </c>
      <c r="M29" s="88">
        <v>125</v>
      </c>
      <c r="N29" s="87">
        <v>42</v>
      </c>
      <c r="O29" s="87">
        <v>51</v>
      </c>
      <c r="P29" s="88">
        <v>121.42857142857142</v>
      </c>
      <c r="Q29" s="87">
        <v>291</v>
      </c>
      <c r="R29" s="247">
        <v>338</v>
      </c>
      <c r="S29" s="88">
        <v>116.15120274914091</v>
      </c>
      <c r="T29" s="87">
        <v>245</v>
      </c>
      <c r="U29" s="87">
        <v>234</v>
      </c>
      <c r="V29" s="88">
        <v>95.510204081632651</v>
      </c>
      <c r="W29" s="81">
        <v>163</v>
      </c>
      <c r="X29" s="247">
        <v>133</v>
      </c>
      <c r="Y29" s="105">
        <v>81.595092024539866</v>
      </c>
      <c r="Z29" s="247">
        <v>102</v>
      </c>
      <c r="AA29" s="247">
        <v>88</v>
      </c>
      <c r="AB29" s="106">
        <v>86.274509803921575</v>
      </c>
    </row>
    <row r="30" spans="1:28" ht="16.5" customHeight="1">
      <c r="A30" s="74" t="s">
        <v>69</v>
      </c>
      <c r="B30" s="75">
        <v>511</v>
      </c>
      <c r="C30" s="225">
        <v>664</v>
      </c>
      <c r="D30" s="221">
        <v>129.9412915851272</v>
      </c>
      <c r="E30" s="81">
        <v>273</v>
      </c>
      <c r="F30" s="247">
        <v>392</v>
      </c>
      <c r="G30" s="88">
        <v>143.58974358974359</v>
      </c>
      <c r="H30" s="78">
        <v>20</v>
      </c>
      <c r="I30" s="87">
        <v>63</v>
      </c>
      <c r="J30" s="88">
        <v>315</v>
      </c>
      <c r="K30" s="81">
        <v>17</v>
      </c>
      <c r="L30" s="247">
        <v>20</v>
      </c>
      <c r="M30" s="88">
        <v>117.64705882352942</v>
      </c>
      <c r="N30" s="87">
        <v>0</v>
      </c>
      <c r="O30" s="87">
        <v>2</v>
      </c>
      <c r="P30" s="88" t="s">
        <v>114</v>
      </c>
      <c r="Q30" s="87">
        <v>222</v>
      </c>
      <c r="R30" s="247">
        <v>372</v>
      </c>
      <c r="S30" s="88">
        <v>167.56756756756758</v>
      </c>
      <c r="T30" s="87">
        <v>425</v>
      </c>
      <c r="U30" s="87">
        <v>382</v>
      </c>
      <c r="V30" s="88">
        <v>89.882352941176464</v>
      </c>
      <c r="W30" s="81">
        <v>191</v>
      </c>
      <c r="X30" s="247">
        <v>109</v>
      </c>
      <c r="Y30" s="105">
        <v>57.068062827225127</v>
      </c>
      <c r="Z30" s="247">
        <v>152</v>
      </c>
      <c r="AA30" s="247">
        <v>91</v>
      </c>
      <c r="AB30" s="106">
        <v>59.868421052631582</v>
      </c>
    </row>
    <row r="31" spans="1:28" ht="16.5" customHeight="1">
      <c r="A31" s="74" t="s">
        <v>70</v>
      </c>
      <c r="B31" s="75">
        <v>596</v>
      </c>
      <c r="C31" s="225">
        <v>662</v>
      </c>
      <c r="D31" s="221">
        <v>111.07382550335569</v>
      </c>
      <c r="E31" s="81">
        <v>406</v>
      </c>
      <c r="F31" s="247">
        <v>400</v>
      </c>
      <c r="G31" s="88">
        <v>98.522167487684726</v>
      </c>
      <c r="H31" s="78">
        <v>102</v>
      </c>
      <c r="I31" s="87">
        <v>112</v>
      </c>
      <c r="J31" s="88">
        <v>109.80392156862746</v>
      </c>
      <c r="K31" s="81">
        <v>39</v>
      </c>
      <c r="L31" s="247">
        <v>32</v>
      </c>
      <c r="M31" s="88">
        <v>82.051282051282044</v>
      </c>
      <c r="N31" s="87">
        <v>60</v>
      </c>
      <c r="O31" s="87">
        <v>55</v>
      </c>
      <c r="P31" s="88">
        <v>91.666666666666657</v>
      </c>
      <c r="Q31" s="87">
        <v>394</v>
      </c>
      <c r="R31" s="247">
        <v>392</v>
      </c>
      <c r="S31" s="88">
        <v>99.492385786802032</v>
      </c>
      <c r="T31" s="87">
        <v>432</v>
      </c>
      <c r="U31" s="87">
        <v>125</v>
      </c>
      <c r="V31" s="88">
        <v>28.935185185185187</v>
      </c>
      <c r="W31" s="81">
        <v>244</v>
      </c>
      <c r="X31" s="247">
        <v>117</v>
      </c>
      <c r="Y31" s="105">
        <v>47.950819672131146</v>
      </c>
      <c r="Z31" s="247">
        <v>209</v>
      </c>
      <c r="AA31" s="247">
        <v>96</v>
      </c>
      <c r="AB31" s="106">
        <v>45.933014354066984</v>
      </c>
    </row>
    <row r="32" spans="1:28" ht="16.5" customHeight="1">
      <c r="A32" s="84" t="s">
        <v>71</v>
      </c>
      <c r="B32" s="137">
        <v>653</v>
      </c>
      <c r="C32" s="225">
        <v>811</v>
      </c>
      <c r="D32" s="221">
        <v>124.19601837672283</v>
      </c>
      <c r="E32" s="81">
        <v>360</v>
      </c>
      <c r="F32" s="247">
        <v>468</v>
      </c>
      <c r="G32" s="88">
        <v>130</v>
      </c>
      <c r="H32" s="78">
        <v>104</v>
      </c>
      <c r="I32" s="87">
        <v>143</v>
      </c>
      <c r="J32" s="88">
        <v>137.5</v>
      </c>
      <c r="K32" s="81">
        <v>34</v>
      </c>
      <c r="L32" s="247">
        <v>55</v>
      </c>
      <c r="M32" s="88">
        <v>161.76470588235296</v>
      </c>
      <c r="N32" s="87">
        <v>43</v>
      </c>
      <c r="O32" s="87">
        <v>60</v>
      </c>
      <c r="P32" s="88">
        <v>139.53488372093022</v>
      </c>
      <c r="Q32" s="87">
        <v>331</v>
      </c>
      <c r="R32" s="247">
        <v>426</v>
      </c>
      <c r="S32" s="88">
        <v>128.70090634441087</v>
      </c>
      <c r="T32" s="87">
        <v>476</v>
      </c>
      <c r="U32" s="87">
        <v>377</v>
      </c>
      <c r="V32" s="88">
        <v>79.201680672268907</v>
      </c>
      <c r="W32" s="81">
        <v>208</v>
      </c>
      <c r="X32" s="247">
        <v>207</v>
      </c>
      <c r="Y32" s="105">
        <v>99.519230769230774</v>
      </c>
      <c r="Z32" s="247">
        <v>152</v>
      </c>
      <c r="AA32" s="247">
        <v>144</v>
      </c>
      <c r="AB32" s="106">
        <v>94.73684210526315</v>
      </c>
    </row>
    <row r="33" spans="1:28" ht="16.5" customHeight="1">
      <c r="A33" s="92" t="s">
        <v>72</v>
      </c>
      <c r="B33" s="93">
        <v>970</v>
      </c>
      <c r="C33" s="225">
        <v>1106</v>
      </c>
      <c r="D33" s="221">
        <v>114.02061855670102</v>
      </c>
      <c r="E33" s="81">
        <v>365</v>
      </c>
      <c r="F33" s="247">
        <v>444</v>
      </c>
      <c r="G33" s="88">
        <v>121.64383561643837</v>
      </c>
      <c r="H33" s="78">
        <v>150</v>
      </c>
      <c r="I33" s="87">
        <v>136</v>
      </c>
      <c r="J33" s="88">
        <v>90.666666666666657</v>
      </c>
      <c r="K33" s="81">
        <v>14</v>
      </c>
      <c r="L33" s="247">
        <v>34</v>
      </c>
      <c r="M33" s="88">
        <v>242.85714285714283</v>
      </c>
      <c r="N33" s="87">
        <v>61</v>
      </c>
      <c r="O33" s="87">
        <v>80</v>
      </c>
      <c r="P33" s="88">
        <v>131.14754098360655</v>
      </c>
      <c r="Q33" s="87">
        <v>332</v>
      </c>
      <c r="R33" s="247">
        <v>404</v>
      </c>
      <c r="S33" s="88">
        <v>121.68674698795181</v>
      </c>
      <c r="T33" s="87">
        <v>800</v>
      </c>
      <c r="U33" s="87">
        <v>320</v>
      </c>
      <c r="V33" s="88">
        <v>40</v>
      </c>
      <c r="W33" s="81">
        <v>201</v>
      </c>
      <c r="X33" s="247">
        <v>242</v>
      </c>
      <c r="Y33" s="105">
        <v>120.39800995024876</v>
      </c>
      <c r="Z33" s="247">
        <v>121</v>
      </c>
      <c r="AA33" s="247">
        <v>161</v>
      </c>
      <c r="AB33" s="106">
        <v>133.05785123966942</v>
      </c>
    </row>
    <row r="34" spans="1:28" ht="15" customHeight="1">
      <c r="A34" s="92" t="s">
        <v>73</v>
      </c>
      <c r="B34" s="93">
        <v>710</v>
      </c>
      <c r="C34" s="225">
        <v>639</v>
      </c>
      <c r="D34" s="221">
        <v>90</v>
      </c>
      <c r="E34" s="81">
        <v>570</v>
      </c>
      <c r="F34" s="247">
        <v>451</v>
      </c>
      <c r="G34" s="88">
        <v>79.122807017543863</v>
      </c>
      <c r="H34" s="78">
        <v>212</v>
      </c>
      <c r="I34" s="87">
        <v>182</v>
      </c>
      <c r="J34" s="88">
        <v>85.84905660377359</v>
      </c>
      <c r="K34" s="81">
        <v>76</v>
      </c>
      <c r="L34" s="247">
        <v>33</v>
      </c>
      <c r="M34" s="88">
        <v>43.421052631578952</v>
      </c>
      <c r="N34" s="87">
        <v>59</v>
      </c>
      <c r="O34" s="87">
        <v>31</v>
      </c>
      <c r="P34" s="88">
        <v>52.542372881355938</v>
      </c>
      <c r="Q34" s="87">
        <v>550</v>
      </c>
      <c r="R34" s="247">
        <v>431</v>
      </c>
      <c r="S34" s="88">
        <v>78.363636363636374</v>
      </c>
      <c r="T34" s="87">
        <v>339</v>
      </c>
      <c r="U34" s="87">
        <v>138</v>
      </c>
      <c r="V34" s="88">
        <v>40.707964601769916</v>
      </c>
      <c r="W34" s="81">
        <v>202</v>
      </c>
      <c r="X34" s="247">
        <v>130</v>
      </c>
      <c r="Y34" s="105">
        <v>64.356435643564353</v>
      </c>
      <c r="Z34" s="247">
        <v>182</v>
      </c>
      <c r="AA34" s="247">
        <v>112</v>
      </c>
      <c r="AB34" s="106">
        <v>61.53846153846154</v>
      </c>
    </row>
    <row r="35" spans="1:28" ht="15.75" customHeight="1">
      <c r="A35" s="210" t="s">
        <v>74</v>
      </c>
      <c r="B35" s="222">
        <v>579</v>
      </c>
      <c r="C35" s="225">
        <v>551</v>
      </c>
      <c r="D35" s="221">
        <v>95.164075993091529</v>
      </c>
      <c r="E35" s="219">
        <v>400</v>
      </c>
      <c r="F35" s="247">
        <v>371</v>
      </c>
      <c r="G35" s="88">
        <v>92.75</v>
      </c>
      <c r="H35" s="78">
        <v>205</v>
      </c>
      <c r="I35" s="87">
        <v>177</v>
      </c>
      <c r="J35" s="88">
        <v>86.341463414634148</v>
      </c>
      <c r="K35" s="223">
        <v>25</v>
      </c>
      <c r="L35" s="247">
        <v>24</v>
      </c>
      <c r="M35" s="88">
        <v>96</v>
      </c>
      <c r="N35" s="87">
        <v>85</v>
      </c>
      <c r="O35" s="87">
        <v>73</v>
      </c>
      <c r="P35" s="88">
        <v>85.882352941176464</v>
      </c>
      <c r="Q35" s="224">
        <v>386</v>
      </c>
      <c r="R35" s="247">
        <v>334</v>
      </c>
      <c r="S35" s="88">
        <v>86.52849740932642</v>
      </c>
      <c r="T35" s="224">
        <v>276</v>
      </c>
      <c r="U35" s="87">
        <v>166</v>
      </c>
      <c r="V35" s="88">
        <v>60.144927536231883</v>
      </c>
      <c r="W35" s="223">
        <v>140</v>
      </c>
      <c r="X35" s="247">
        <v>115</v>
      </c>
      <c r="Y35" s="105">
        <v>82.142857142857139</v>
      </c>
      <c r="Z35" s="247">
        <v>122</v>
      </c>
      <c r="AA35" s="247">
        <v>108</v>
      </c>
      <c r="AB35" s="106">
        <v>88.52459016393442</v>
      </c>
    </row>
    <row r="36" spans="1:28" ht="15" customHeight="1">
      <c r="A36" s="210" t="s">
        <v>75</v>
      </c>
      <c r="B36" s="222">
        <v>1098</v>
      </c>
      <c r="C36" s="225">
        <v>1353</v>
      </c>
      <c r="D36" s="221">
        <v>123.22404371584699</v>
      </c>
      <c r="E36" s="223">
        <v>392</v>
      </c>
      <c r="F36" s="247">
        <v>505</v>
      </c>
      <c r="G36" s="88">
        <v>128.82653061224488</v>
      </c>
      <c r="H36" s="78">
        <v>201</v>
      </c>
      <c r="I36" s="87">
        <v>282</v>
      </c>
      <c r="J36" s="88">
        <v>140.29850746268659</v>
      </c>
      <c r="K36" s="223">
        <v>34</v>
      </c>
      <c r="L36" s="247">
        <v>47</v>
      </c>
      <c r="M36" s="88">
        <v>138.23529411764704</v>
      </c>
      <c r="N36" s="87">
        <v>122</v>
      </c>
      <c r="O36" s="87">
        <v>134</v>
      </c>
      <c r="P36" s="88">
        <v>109.8360655737705</v>
      </c>
      <c r="Q36" s="223">
        <v>369</v>
      </c>
      <c r="R36" s="247">
        <v>479</v>
      </c>
      <c r="S36" s="88">
        <v>129.81029810298105</v>
      </c>
      <c r="T36" s="223">
        <v>860</v>
      </c>
      <c r="U36" s="87">
        <v>358</v>
      </c>
      <c r="V36" s="88">
        <v>41.627906976744185</v>
      </c>
      <c r="W36" s="223">
        <v>156</v>
      </c>
      <c r="X36" s="247">
        <v>120</v>
      </c>
      <c r="Y36" s="105">
        <v>76.923076923076934</v>
      </c>
      <c r="Z36" s="247">
        <v>133</v>
      </c>
      <c r="AA36" s="247">
        <v>104</v>
      </c>
      <c r="AB36" s="106">
        <v>78.195488721804509</v>
      </c>
    </row>
    <row r="37" spans="1:28" ht="14.25" customHeight="1">
      <c r="A37" s="210" t="s">
        <v>76</v>
      </c>
      <c r="B37" s="222">
        <v>386</v>
      </c>
      <c r="C37" s="225">
        <v>488</v>
      </c>
      <c r="D37" s="221">
        <v>126.42487046632125</v>
      </c>
      <c r="E37" s="223">
        <v>192</v>
      </c>
      <c r="F37" s="247">
        <v>267</v>
      </c>
      <c r="G37" s="88">
        <v>139.0625</v>
      </c>
      <c r="H37" s="78">
        <v>73</v>
      </c>
      <c r="I37" s="87">
        <v>119</v>
      </c>
      <c r="J37" s="88">
        <v>163.01369863013699</v>
      </c>
      <c r="K37" s="223">
        <v>8</v>
      </c>
      <c r="L37" s="247">
        <v>16</v>
      </c>
      <c r="M37" s="88">
        <v>200</v>
      </c>
      <c r="N37" s="87">
        <v>33</v>
      </c>
      <c r="O37" s="87">
        <v>26</v>
      </c>
      <c r="P37" s="88">
        <v>78.787878787878782</v>
      </c>
      <c r="Q37" s="223">
        <v>178</v>
      </c>
      <c r="R37" s="247">
        <v>250</v>
      </c>
      <c r="S37" s="88">
        <v>140.44943820224719</v>
      </c>
      <c r="T37" s="223">
        <v>312</v>
      </c>
      <c r="U37" s="87">
        <v>337</v>
      </c>
      <c r="V37" s="88">
        <v>108.01282051282051</v>
      </c>
      <c r="W37" s="223">
        <v>119</v>
      </c>
      <c r="X37" s="247">
        <v>116</v>
      </c>
      <c r="Y37" s="105">
        <v>97.47899159663865</v>
      </c>
      <c r="Z37" s="247">
        <v>88</v>
      </c>
      <c r="AA37" s="247">
        <v>63</v>
      </c>
      <c r="AB37" s="106">
        <v>71.590909090909093</v>
      </c>
    </row>
    <row r="38" spans="1:28" ht="16.5" customHeight="1">
      <c r="A38" s="210" t="s">
        <v>77</v>
      </c>
      <c r="B38" s="222">
        <v>168</v>
      </c>
      <c r="C38" s="225">
        <v>210</v>
      </c>
      <c r="D38" s="221">
        <v>125</v>
      </c>
      <c r="E38" s="223">
        <v>101</v>
      </c>
      <c r="F38" s="247">
        <v>128</v>
      </c>
      <c r="G38" s="88">
        <v>126.73267326732673</v>
      </c>
      <c r="H38" s="78">
        <v>34</v>
      </c>
      <c r="I38" s="87">
        <v>37</v>
      </c>
      <c r="J38" s="88">
        <v>108.8235294117647</v>
      </c>
      <c r="K38" s="223">
        <v>15</v>
      </c>
      <c r="L38" s="247">
        <v>6</v>
      </c>
      <c r="M38" s="88">
        <v>40</v>
      </c>
      <c r="N38" s="87">
        <v>11</v>
      </c>
      <c r="O38" s="87">
        <v>14</v>
      </c>
      <c r="P38" s="88">
        <v>127.27272727272727</v>
      </c>
      <c r="Q38" s="223">
        <v>95</v>
      </c>
      <c r="R38" s="247">
        <v>124</v>
      </c>
      <c r="S38" s="88">
        <v>130.5263157894737</v>
      </c>
      <c r="T38" s="223">
        <v>125</v>
      </c>
      <c r="U38" s="87">
        <v>98</v>
      </c>
      <c r="V38" s="88">
        <v>78.400000000000006</v>
      </c>
      <c r="W38" s="223">
        <v>58</v>
      </c>
      <c r="X38" s="247">
        <v>36</v>
      </c>
      <c r="Y38" s="105">
        <v>62.068965517241381</v>
      </c>
      <c r="Z38" s="247">
        <v>52</v>
      </c>
      <c r="AA38" s="247">
        <v>27</v>
      </c>
      <c r="AB38" s="106">
        <v>51.923076923076927</v>
      </c>
    </row>
  </sheetData>
  <mergeCells count="11">
    <mergeCell ref="Q4:S6"/>
    <mergeCell ref="T4:V6"/>
    <mergeCell ref="W4:Y6"/>
    <mergeCell ref="Z4:AB6"/>
    <mergeCell ref="B2:N2"/>
    <mergeCell ref="N4:P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B38"/>
  <sheetViews>
    <sheetView tabSelected="1" view="pageBreakPreview" topLeftCell="K2" zoomScale="85" zoomScaleNormal="85" zoomScaleSheetLayoutView="85" workbookViewId="0">
      <selection activeCell="X9" sqref="X9:AA9"/>
    </sheetView>
  </sheetViews>
  <sheetFormatPr defaultRowHeight="15.6"/>
  <cols>
    <col min="1" max="1" width="28.6640625" style="94" customWidth="1"/>
    <col min="2" max="2" width="9.6640625" style="94" customWidth="1"/>
    <col min="3" max="3" width="9.44140625" style="94" customWidth="1"/>
    <col min="4" max="4" width="8.6640625" style="94" customWidth="1"/>
    <col min="5" max="6" width="9.44140625" style="83" customWidth="1"/>
    <col min="7" max="7" width="7.6640625" style="83" customWidth="1"/>
    <col min="8" max="8" width="8.88671875" style="83" customWidth="1"/>
    <col min="9" max="9" width="8.6640625" style="83" customWidth="1"/>
    <col min="10" max="10" width="9" style="83" bestFit="1" customWidth="1"/>
    <col min="11" max="12" width="7.44140625" style="83" customWidth="1"/>
    <col min="13" max="13" width="9" style="83" bestFit="1" customWidth="1"/>
    <col min="14" max="14" width="7.6640625" style="83" customWidth="1"/>
    <col min="15" max="15" width="7.33203125" style="83" customWidth="1"/>
    <col min="16" max="16" width="9" style="83" bestFit="1" customWidth="1"/>
    <col min="17" max="17" width="8.33203125" style="83" customWidth="1"/>
    <col min="18" max="18" width="9.33203125" style="83" customWidth="1"/>
    <col min="19" max="19" width="7.33203125" style="83" customWidth="1"/>
    <col min="20" max="21" width="9.109375" style="83" customWidth="1"/>
    <col min="22" max="22" width="8" style="83" customWidth="1"/>
    <col min="23" max="24" width="9.109375" style="83" customWidth="1"/>
    <col min="25" max="25" width="8" style="83" customWidth="1"/>
    <col min="26" max="26" width="9" style="83" customWidth="1"/>
    <col min="27" max="27" width="9.33203125" style="83" customWidth="1"/>
    <col min="28" max="28" width="6.88671875" style="83" customWidth="1"/>
    <col min="29" max="253" width="9.109375" style="83"/>
    <col min="254" max="254" width="19.33203125" style="83" customWidth="1"/>
    <col min="255" max="255" width="9.6640625" style="83" customWidth="1"/>
    <col min="256" max="256" width="9.44140625" style="83" customWidth="1"/>
    <col min="257" max="257" width="8.6640625" style="83" customWidth="1"/>
    <col min="258" max="259" width="9.44140625" style="83" customWidth="1"/>
    <col min="260" max="260" width="7.6640625" style="83" customWidth="1"/>
    <col min="261" max="261" width="8.88671875" style="83" customWidth="1"/>
    <col min="262" max="262" width="8.6640625" style="83" customWidth="1"/>
    <col min="263" max="263" width="7.6640625" style="83" customWidth="1"/>
    <col min="264" max="265" width="8.109375" style="83" customWidth="1"/>
    <col min="266" max="266" width="6.44140625" style="83" customWidth="1"/>
    <col min="267" max="268" width="7.44140625" style="83" customWidth="1"/>
    <col min="269" max="269" width="6.33203125" style="83" customWidth="1"/>
    <col min="270" max="270" width="7.6640625" style="83" customWidth="1"/>
    <col min="271" max="271" width="7.33203125" style="83" customWidth="1"/>
    <col min="272" max="272" width="7.5546875" style="83" customWidth="1"/>
    <col min="273" max="273" width="8.33203125" style="83" customWidth="1"/>
    <col min="274" max="274" width="9.33203125" style="83" customWidth="1"/>
    <col min="275" max="275" width="7.33203125" style="83" customWidth="1"/>
    <col min="276" max="277" width="9.109375" style="83" customWidth="1"/>
    <col min="278" max="278" width="8" style="83" customWidth="1"/>
    <col min="279" max="280" width="9.109375" style="83" customWidth="1"/>
    <col min="281" max="281" width="8" style="83" customWidth="1"/>
    <col min="282" max="282" width="9" style="83" customWidth="1"/>
    <col min="283" max="283" width="9.33203125" style="83" customWidth="1"/>
    <col min="284" max="284" width="6.88671875" style="83" customWidth="1"/>
    <col min="285" max="509" width="9.109375" style="83"/>
    <col min="510" max="510" width="19.33203125" style="83" customWidth="1"/>
    <col min="511" max="511" width="9.6640625" style="83" customWidth="1"/>
    <col min="512" max="512" width="9.44140625" style="83" customWidth="1"/>
    <col min="513" max="513" width="8.6640625" style="83" customWidth="1"/>
    <col min="514" max="515" width="9.44140625" style="83" customWidth="1"/>
    <col min="516" max="516" width="7.6640625" style="83" customWidth="1"/>
    <col min="517" max="517" width="8.88671875" style="83" customWidth="1"/>
    <col min="518" max="518" width="8.6640625" style="83" customWidth="1"/>
    <col min="519" max="519" width="7.6640625" style="83" customWidth="1"/>
    <col min="520" max="521" width="8.109375" style="83" customWidth="1"/>
    <col min="522" max="522" width="6.44140625" style="83" customWidth="1"/>
    <col min="523" max="524" width="7.44140625" style="83" customWidth="1"/>
    <col min="525" max="525" width="6.33203125" style="83" customWidth="1"/>
    <col min="526" max="526" width="7.6640625" style="83" customWidth="1"/>
    <col min="527" max="527" width="7.33203125" style="83" customWidth="1"/>
    <col min="528" max="528" width="7.5546875" style="83" customWidth="1"/>
    <col min="529" max="529" width="8.33203125" style="83" customWidth="1"/>
    <col min="530" max="530" width="9.33203125" style="83" customWidth="1"/>
    <col min="531" max="531" width="7.33203125" style="83" customWidth="1"/>
    <col min="532" max="533" width="9.109375" style="83" customWidth="1"/>
    <col min="534" max="534" width="8" style="83" customWidth="1"/>
    <col min="535" max="536" width="9.109375" style="83" customWidth="1"/>
    <col min="537" max="537" width="8" style="83" customWidth="1"/>
    <col min="538" max="538" width="9" style="83" customWidth="1"/>
    <col min="539" max="539" width="9.33203125" style="83" customWidth="1"/>
    <col min="540" max="540" width="6.88671875" style="83" customWidth="1"/>
    <col min="541" max="765" width="9.109375" style="83"/>
    <col min="766" max="766" width="19.33203125" style="83" customWidth="1"/>
    <col min="767" max="767" width="9.6640625" style="83" customWidth="1"/>
    <col min="768" max="768" width="9.44140625" style="83" customWidth="1"/>
    <col min="769" max="769" width="8.6640625" style="83" customWidth="1"/>
    <col min="770" max="771" width="9.44140625" style="83" customWidth="1"/>
    <col min="772" max="772" width="7.6640625" style="83" customWidth="1"/>
    <col min="773" max="773" width="8.88671875" style="83" customWidth="1"/>
    <col min="774" max="774" width="8.6640625" style="83" customWidth="1"/>
    <col min="775" max="775" width="7.6640625" style="83" customWidth="1"/>
    <col min="776" max="777" width="8.109375" style="83" customWidth="1"/>
    <col min="778" max="778" width="6.44140625" style="83" customWidth="1"/>
    <col min="779" max="780" width="7.44140625" style="83" customWidth="1"/>
    <col min="781" max="781" width="6.33203125" style="83" customWidth="1"/>
    <col min="782" max="782" width="7.6640625" style="83" customWidth="1"/>
    <col min="783" max="783" width="7.33203125" style="83" customWidth="1"/>
    <col min="784" max="784" width="7.5546875" style="83" customWidth="1"/>
    <col min="785" max="785" width="8.33203125" style="83" customWidth="1"/>
    <col min="786" max="786" width="9.33203125" style="83" customWidth="1"/>
    <col min="787" max="787" width="7.33203125" style="83" customWidth="1"/>
    <col min="788" max="789" width="9.109375" style="83" customWidth="1"/>
    <col min="790" max="790" width="8" style="83" customWidth="1"/>
    <col min="791" max="792" width="9.109375" style="83" customWidth="1"/>
    <col min="793" max="793" width="8" style="83" customWidth="1"/>
    <col min="794" max="794" width="9" style="83" customWidth="1"/>
    <col min="795" max="795" width="9.33203125" style="83" customWidth="1"/>
    <col min="796" max="796" width="6.88671875" style="83" customWidth="1"/>
    <col min="797" max="1021" width="9.109375" style="83"/>
    <col min="1022" max="1022" width="19.33203125" style="83" customWidth="1"/>
    <col min="1023" max="1023" width="9.6640625" style="83" customWidth="1"/>
    <col min="1024" max="1024" width="9.44140625" style="83" customWidth="1"/>
    <col min="1025" max="1025" width="8.6640625" style="83" customWidth="1"/>
    <col min="1026" max="1027" width="9.44140625" style="83" customWidth="1"/>
    <col min="1028" max="1028" width="7.6640625" style="83" customWidth="1"/>
    <col min="1029" max="1029" width="8.88671875" style="83" customWidth="1"/>
    <col min="1030" max="1030" width="8.6640625" style="83" customWidth="1"/>
    <col min="1031" max="1031" width="7.6640625" style="83" customWidth="1"/>
    <col min="1032" max="1033" width="8.109375" style="83" customWidth="1"/>
    <col min="1034" max="1034" width="6.44140625" style="83" customWidth="1"/>
    <col min="1035" max="1036" width="7.44140625" style="83" customWidth="1"/>
    <col min="1037" max="1037" width="6.33203125" style="83" customWidth="1"/>
    <col min="1038" max="1038" width="7.6640625" style="83" customWidth="1"/>
    <col min="1039" max="1039" width="7.33203125" style="83" customWidth="1"/>
    <col min="1040" max="1040" width="7.5546875" style="83" customWidth="1"/>
    <col min="1041" max="1041" width="8.33203125" style="83" customWidth="1"/>
    <col min="1042" max="1042" width="9.33203125" style="83" customWidth="1"/>
    <col min="1043" max="1043" width="7.33203125" style="83" customWidth="1"/>
    <col min="1044" max="1045" width="9.109375" style="83" customWidth="1"/>
    <col min="1046" max="1046" width="8" style="83" customWidth="1"/>
    <col min="1047" max="1048" width="9.109375" style="83" customWidth="1"/>
    <col min="1049" max="1049" width="8" style="83" customWidth="1"/>
    <col min="1050" max="1050" width="9" style="83" customWidth="1"/>
    <col min="1051" max="1051" width="9.33203125" style="83" customWidth="1"/>
    <col min="1052" max="1052" width="6.88671875" style="83" customWidth="1"/>
    <col min="1053" max="1277" width="9.109375" style="83"/>
    <col min="1278" max="1278" width="19.33203125" style="83" customWidth="1"/>
    <col min="1279" max="1279" width="9.6640625" style="83" customWidth="1"/>
    <col min="1280" max="1280" width="9.44140625" style="83" customWidth="1"/>
    <col min="1281" max="1281" width="8.6640625" style="83" customWidth="1"/>
    <col min="1282" max="1283" width="9.44140625" style="83" customWidth="1"/>
    <col min="1284" max="1284" width="7.6640625" style="83" customWidth="1"/>
    <col min="1285" max="1285" width="8.88671875" style="83" customWidth="1"/>
    <col min="1286" max="1286" width="8.6640625" style="83" customWidth="1"/>
    <col min="1287" max="1287" width="7.6640625" style="83" customWidth="1"/>
    <col min="1288" max="1289" width="8.109375" style="83" customWidth="1"/>
    <col min="1290" max="1290" width="6.44140625" style="83" customWidth="1"/>
    <col min="1291" max="1292" width="7.44140625" style="83" customWidth="1"/>
    <col min="1293" max="1293" width="6.33203125" style="83" customWidth="1"/>
    <col min="1294" max="1294" width="7.6640625" style="83" customWidth="1"/>
    <col min="1295" max="1295" width="7.33203125" style="83" customWidth="1"/>
    <col min="1296" max="1296" width="7.5546875" style="83" customWidth="1"/>
    <col min="1297" max="1297" width="8.33203125" style="83" customWidth="1"/>
    <col min="1298" max="1298" width="9.33203125" style="83" customWidth="1"/>
    <col min="1299" max="1299" width="7.33203125" style="83" customWidth="1"/>
    <col min="1300" max="1301" width="9.109375" style="83" customWidth="1"/>
    <col min="1302" max="1302" width="8" style="83" customWidth="1"/>
    <col min="1303" max="1304" width="9.109375" style="83" customWidth="1"/>
    <col min="1305" max="1305" width="8" style="83" customWidth="1"/>
    <col min="1306" max="1306" width="9" style="83" customWidth="1"/>
    <col min="1307" max="1307" width="9.33203125" style="83" customWidth="1"/>
    <col min="1308" max="1308" width="6.88671875" style="83" customWidth="1"/>
    <col min="1309" max="1533" width="9.109375" style="83"/>
    <col min="1534" max="1534" width="19.33203125" style="83" customWidth="1"/>
    <col min="1535" max="1535" width="9.6640625" style="83" customWidth="1"/>
    <col min="1536" max="1536" width="9.44140625" style="83" customWidth="1"/>
    <col min="1537" max="1537" width="8.6640625" style="83" customWidth="1"/>
    <col min="1538" max="1539" width="9.44140625" style="83" customWidth="1"/>
    <col min="1540" max="1540" width="7.6640625" style="83" customWidth="1"/>
    <col min="1541" max="1541" width="8.88671875" style="83" customWidth="1"/>
    <col min="1542" max="1542" width="8.6640625" style="83" customWidth="1"/>
    <col min="1543" max="1543" width="7.6640625" style="83" customWidth="1"/>
    <col min="1544" max="1545" width="8.109375" style="83" customWidth="1"/>
    <col min="1546" max="1546" width="6.44140625" style="83" customWidth="1"/>
    <col min="1547" max="1548" width="7.44140625" style="83" customWidth="1"/>
    <col min="1549" max="1549" width="6.33203125" style="83" customWidth="1"/>
    <col min="1550" max="1550" width="7.6640625" style="83" customWidth="1"/>
    <col min="1551" max="1551" width="7.33203125" style="83" customWidth="1"/>
    <col min="1552" max="1552" width="7.5546875" style="83" customWidth="1"/>
    <col min="1553" max="1553" width="8.33203125" style="83" customWidth="1"/>
    <col min="1554" max="1554" width="9.33203125" style="83" customWidth="1"/>
    <col min="1555" max="1555" width="7.33203125" style="83" customWidth="1"/>
    <col min="1556" max="1557" width="9.109375" style="83" customWidth="1"/>
    <col min="1558" max="1558" width="8" style="83" customWidth="1"/>
    <col min="1559" max="1560" width="9.109375" style="83" customWidth="1"/>
    <col min="1561" max="1561" width="8" style="83" customWidth="1"/>
    <col min="1562" max="1562" width="9" style="83" customWidth="1"/>
    <col min="1563" max="1563" width="9.33203125" style="83" customWidth="1"/>
    <col min="1564" max="1564" width="6.88671875" style="83" customWidth="1"/>
    <col min="1565" max="1789" width="9.109375" style="83"/>
    <col min="1790" max="1790" width="19.33203125" style="83" customWidth="1"/>
    <col min="1791" max="1791" width="9.6640625" style="83" customWidth="1"/>
    <col min="1792" max="1792" width="9.44140625" style="83" customWidth="1"/>
    <col min="1793" max="1793" width="8.6640625" style="83" customWidth="1"/>
    <col min="1794" max="1795" width="9.44140625" style="83" customWidth="1"/>
    <col min="1796" max="1796" width="7.6640625" style="83" customWidth="1"/>
    <col min="1797" max="1797" width="8.88671875" style="83" customWidth="1"/>
    <col min="1798" max="1798" width="8.6640625" style="83" customWidth="1"/>
    <col min="1799" max="1799" width="7.6640625" style="83" customWidth="1"/>
    <col min="1800" max="1801" width="8.109375" style="83" customWidth="1"/>
    <col min="1802" max="1802" width="6.44140625" style="83" customWidth="1"/>
    <col min="1803" max="1804" width="7.44140625" style="83" customWidth="1"/>
    <col min="1805" max="1805" width="6.33203125" style="83" customWidth="1"/>
    <col min="1806" max="1806" width="7.6640625" style="83" customWidth="1"/>
    <col min="1807" max="1807" width="7.33203125" style="83" customWidth="1"/>
    <col min="1808" max="1808" width="7.5546875" style="83" customWidth="1"/>
    <col min="1809" max="1809" width="8.33203125" style="83" customWidth="1"/>
    <col min="1810" max="1810" width="9.33203125" style="83" customWidth="1"/>
    <col min="1811" max="1811" width="7.33203125" style="83" customWidth="1"/>
    <col min="1812" max="1813" width="9.109375" style="83" customWidth="1"/>
    <col min="1814" max="1814" width="8" style="83" customWidth="1"/>
    <col min="1815" max="1816" width="9.109375" style="83" customWidth="1"/>
    <col min="1817" max="1817" width="8" style="83" customWidth="1"/>
    <col min="1818" max="1818" width="9" style="83" customWidth="1"/>
    <col min="1819" max="1819" width="9.33203125" style="83" customWidth="1"/>
    <col min="1820" max="1820" width="6.88671875" style="83" customWidth="1"/>
    <col min="1821" max="2045" width="9.109375" style="83"/>
    <col min="2046" max="2046" width="19.33203125" style="83" customWidth="1"/>
    <col min="2047" max="2047" width="9.6640625" style="83" customWidth="1"/>
    <col min="2048" max="2048" width="9.44140625" style="83" customWidth="1"/>
    <col min="2049" max="2049" width="8.6640625" style="83" customWidth="1"/>
    <col min="2050" max="2051" width="9.44140625" style="83" customWidth="1"/>
    <col min="2052" max="2052" width="7.6640625" style="83" customWidth="1"/>
    <col min="2053" max="2053" width="8.88671875" style="83" customWidth="1"/>
    <col min="2054" max="2054" width="8.6640625" style="83" customWidth="1"/>
    <col min="2055" max="2055" width="7.6640625" style="83" customWidth="1"/>
    <col min="2056" max="2057" width="8.109375" style="83" customWidth="1"/>
    <col min="2058" max="2058" width="6.44140625" style="83" customWidth="1"/>
    <col min="2059" max="2060" width="7.44140625" style="83" customWidth="1"/>
    <col min="2061" max="2061" width="6.33203125" style="83" customWidth="1"/>
    <col min="2062" max="2062" width="7.6640625" style="83" customWidth="1"/>
    <col min="2063" max="2063" width="7.33203125" style="83" customWidth="1"/>
    <col min="2064" max="2064" width="7.5546875" style="83" customWidth="1"/>
    <col min="2065" max="2065" width="8.33203125" style="83" customWidth="1"/>
    <col min="2066" max="2066" width="9.33203125" style="83" customWidth="1"/>
    <col min="2067" max="2067" width="7.33203125" style="83" customWidth="1"/>
    <col min="2068" max="2069" width="9.109375" style="83" customWidth="1"/>
    <col min="2070" max="2070" width="8" style="83" customWidth="1"/>
    <col min="2071" max="2072" width="9.109375" style="83" customWidth="1"/>
    <col min="2073" max="2073" width="8" style="83" customWidth="1"/>
    <col min="2074" max="2074" width="9" style="83" customWidth="1"/>
    <col min="2075" max="2075" width="9.33203125" style="83" customWidth="1"/>
    <col min="2076" max="2076" width="6.88671875" style="83" customWidth="1"/>
    <col min="2077" max="2301" width="9.109375" style="83"/>
    <col min="2302" max="2302" width="19.33203125" style="83" customWidth="1"/>
    <col min="2303" max="2303" width="9.6640625" style="83" customWidth="1"/>
    <col min="2304" max="2304" width="9.44140625" style="83" customWidth="1"/>
    <col min="2305" max="2305" width="8.6640625" style="83" customWidth="1"/>
    <col min="2306" max="2307" width="9.44140625" style="83" customWidth="1"/>
    <col min="2308" max="2308" width="7.6640625" style="83" customWidth="1"/>
    <col min="2309" max="2309" width="8.88671875" style="83" customWidth="1"/>
    <col min="2310" max="2310" width="8.6640625" style="83" customWidth="1"/>
    <col min="2311" max="2311" width="7.6640625" style="83" customWidth="1"/>
    <col min="2312" max="2313" width="8.109375" style="83" customWidth="1"/>
    <col min="2314" max="2314" width="6.44140625" style="83" customWidth="1"/>
    <col min="2315" max="2316" width="7.44140625" style="83" customWidth="1"/>
    <col min="2317" max="2317" width="6.33203125" style="83" customWidth="1"/>
    <col min="2318" max="2318" width="7.6640625" style="83" customWidth="1"/>
    <col min="2319" max="2319" width="7.33203125" style="83" customWidth="1"/>
    <col min="2320" max="2320" width="7.5546875" style="83" customWidth="1"/>
    <col min="2321" max="2321" width="8.33203125" style="83" customWidth="1"/>
    <col min="2322" max="2322" width="9.33203125" style="83" customWidth="1"/>
    <col min="2323" max="2323" width="7.33203125" style="83" customWidth="1"/>
    <col min="2324" max="2325" width="9.109375" style="83" customWidth="1"/>
    <col min="2326" max="2326" width="8" style="83" customWidth="1"/>
    <col min="2327" max="2328" width="9.109375" style="83" customWidth="1"/>
    <col min="2329" max="2329" width="8" style="83" customWidth="1"/>
    <col min="2330" max="2330" width="9" style="83" customWidth="1"/>
    <col min="2331" max="2331" width="9.33203125" style="83" customWidth="1"/>
    <col min="2332" max="2332" width="6.88671875" style="83" customWidth="1"/>
    <col min="2333" max="2557" width="9.109375" style="83"/>
    <col min="2558" max="2558" width="19.33203125" style="83" customWidth="1"/>
    <col min="2559" max="2559" width="9.6640625" style="83" customWidth="1"/>
    <col min="2560" max="2560" width="9.44140625" style="83" customWidth="1"/>
    <col min="2561" max="2561" width="8.6640625" style="83" customWidth="1"/>
    <col min="2562" max="2563" width="9.44140625" style="83" customWidth="1"/>
    <col min="2564" max="2564" width="7.6640625" style="83" customWidth="1"/>
    <col min="2565" max="2565" width="8.88671875" style="83" customWidth="1"/>
    <col min="2566" max="2566" width="8.6640625" style="83" customWidth="1"/>
    <col min="2567" max="2567" width="7.6640625" style="83" customWidth="1"/>
    <col min="2568" max="2569" width="8.109375" style="83" customWidth="1"/>
    <col min="2570" max="2570" width="6.44140625" style="83" customWidth="1"/>
    <col min="2571" max="2572" width="7.44140625" style="83" customWidth="1"/>
    <col min="2573" max="2573" width="6.33203125" style="83" customWidth="1"/>
    <col min="2574" max="2574" width="7.6640625" style="83" customWidth="1"/>
    <col min="2575" max="2575" width="7.33203125" style="83" customWidth="1"/>
    <col min="2576" max="2576" width="7.5546875" style="83" customWidth="1"/>
    <col min="2577" max="2577" width="8.33203125" style="83" customWidth="1"/>
    <col min="2578" max="2578" width="9.33203125" style="83" customWidth="1"/>
    <col min="2579" max="2579" width="7.33203125" style="83" customWidth="1"/>
    <col min="2580" max="2581" width="9.109375" style="83" customWidth="1"/>
    <col min="2582" max="2582" width="8" style="83" customWidth="1"/>
    <col min="2583" max="2584" width="9.109375" style="83" customWidth="1"/>
    <col min="2585" max="2585" width="8" style="83" customWidth="1"/>
    <col min="2586" max="2586" width="9" style="83" customWidth="1"/>
    <col min="2587" max="2587" width="9.33203125" style="83" customWidth="1"/>
    <col min="2588" max="2588" width="6.88671875" style="83" customWidth="1"/>
    <col min="2589" max="2813" width="9.109375" style="83"/>
    <col min="2814" max="2814" width="19.33203125" style="83" customWidth="1"/>
    <col min="2815" max="2815" width="9.6640625" style="83" customWidth="1"/>
    <col min="2816" max="2816" width="9.44140625" style="83" customWidth="1"/>
    <col min="2817" max="2817" width="8.6640625" style="83" customWidth="1"/>
    <col min="2818" max="2819" width="9.44140625" style="83" customWidth="1"/>
    <col min="2820" max="2820" width="7.6640625" style="83" customWidth="1"/>
    <col min="2821" max="2821" width="8.88671875" style="83" customWidth="1"/>
    <col min="2822" max="2822" width="8.6640625" style="83" customWidth="1"/>
    <col min="2823" max="2823" width="7.6640625" style="83" customWidth="1"/>
    <col min="2824" max="2825" width="8.109375" style="83" customWidth="1"/>
    <col min="2826" max="2826" width="6.44140625" style="83" customWidth="1"/>
    <col min="2827" max="2828" width="7.44140625" style="83" customWidth="1"/>
    <col min="2829" max="2829" width="6.33203125" style="83" customWidth="1"/>
    <col min="2830" max="2830" width="7.6640625" style="83" customWidth="1"/>
    <col min="2831" max="2831" width="7.33203125" style="83" customWidth="1"/>
    <col min="2832" max="2832" width="7.5546875" style="83" customWidth="1"/>
    <col min="2833" max="2833" width="8.33203125" style="83" customWidth="1"/>
    <col min="2834" max="2834" width="9.33203125" style="83" customWidth="1"/>
    <col min="2835" max="2835" width="7.33203125" style="83" customWidth="1"/>
    <col min="2836" max="2837" width="9.109375" style="83" customWidth="1"/>
    <col min="2838" max="2838" width="8" style="83" customWidth="1"/>
    <col min="2839" max="2840" width="9.109375" style="83" customWidth="1"/>
    <col min="2841" max="2841" width="8" style="83" customWidth="1"/>
    <col min="2842" max="2842" width="9" style="83" customWidth="1"/>
    <col min="2843" max="2843" width="9.33203125" style="83" customWidth="1"/>
    <col min="2844" max="2844" width="6.88671875" style="83" customWidth="1"/>
    <col min="2845" max="3069" width="9.109375" style="83"/>
    <col min="3070" max="3070" width="19.33203125" style="83" customWidth="1"/>
    <col min="3071" max="3071" width="9.6640625" style="83" customWidth="1"/>
    <col min="3072" max="3072" width="9.44140625" style="83" customWidth="1"/>
    <col min="3073" max="3073" width="8.6640625" style="83" customWidth="1"/>
    <col min="3074" max="3075" width="9.44140625" style="83" customWidth="1"/>
    <col min="3076" max="3076" width="7.6640625" style="83" customWidth="1"/>
    <col min="3077" max="3077" width="8.88671875" style="83" customWidth="1"/>
    <col min="3078" max="3078" width="8.6640625" style="83" customWidth="1"/>
    <col min="3079" max="3079" width="7.6640625" style="83" customWidth="1"/>
    <col min="3080" max="3081" width="8.109375" style="83" customWidth="1"/>
    <col min="3082" max="3082" width="6.44140625" style="83" customWidth="1"/>
    <col min="3083" max="3084" width="7.44140625" style="83" customWidth="1"/>
    <col min="3085" max="3085" width="6.33203125" style="83" customWidth="1"/>
    <col min="3086" max="3086" width="7.6640625" style="83" customWidth="1"/>
    <col min="3087" max="3087" width="7.33203125" style="83" customWidth="1"/>
    <col min="3088" max="3088" width="7.5546875" style="83" customWidth="1"/>
    <col min="3089" max="3089" width="8.33203125" style="83" customWidth="1"/>
    <col min="3090" max="3090" width="9.33203125" style="83" customWidth="1"/>
    <col min="3091" max="3091" width="7.33203125" style="83" customWidth="1"/>
    <col min="3092" max="3093" width="9.109375" style="83" customWidth="1"/>
    <col min="3094" max="3094" width="8" style="83" customWidth="1"/>
    <col min="3095" max="3096" width="9.109375" style="83" customWidth="1"/>
    <col min="3097" max="3097" width="8" style="83" customWidth="1"/>
    <col min="3098" max="3098" width="9" style="83" customWidth="1"/>
    <col min="3099" max="3099" width="9.33203125" style="83" customWidth="1"/>
    <col min="3100" max="3100" width="6.88671875" style="83" customWidth="1"/>
    <col min="3101" max="3325" width="9.109375" style="83"/>
    <col min="3326" max="3326" width="19.33203125" style="83" customWidth="1"/>
    <col min="3327" max="3327" width="9.6640625" style="83" customWidth="1"/>
    <col min="3328" max="3328" width="9.44140625" style="83" customWidth="1"/>
    <col min="3329" max="3329" width="8.6640625" style="83" customWidth="1"/>
    <col min="3330" max="3331" width="9.44140625" style="83" customWidth="1"/>
    <col min="3332" max="3332" width="7.6640625" style="83" customWidth="1"/>
    <col min="3333" max="3333" width="8.88671875" style="83" customWidth="1"/>
    <col min="3334" max="3334" width="8.6640625" style="83" customWidth="1"/>
    <col min="3335" max="3335" width="7.6640625" style="83" customWidth="1"/>
    <col min="3336" max="3337" width="8.109375" style="83" customWidth="1"/>
    <col min="3338" max="3338" width="6.44140625" style="83" customWidth="1"/>
    <col min="3339" max="3340" width="7.44140625" style="83" customWidth="1"/>
    <col min="3341" max="3341" width="6.33203125" style="83" customWidth="1"/>
    <col min="3342" max="3342" width="7.6640625" style="83" customWidth="1"/>
    <col min="3343" max="3343" width="7.33203125" style="83" customWidth="1"/>
    <col min="3344" max="3344" width="7.5546875" style="83" customWidth="1"/>
    <col min="3345" max="3345" width="8.33203125" style="83" customWidth="1"/>
    <col min="3346" max="3346" width="9.33203125" style="83" customWidth="1"/>
    <col min="3347" max="3347" width="7.33203125" style="83" customWidth="1"/>
    <col min="3348" max="3349" width="9.109375" style="83" customWidth="1"/>
    <col min="3350" max="3350" width="8" style="83" customWidth="1"/>
    <col min="3351" max="3352" width="9.109375" style="83" customWidth="1"/>
    <col min="3353" max="3353" width="8" style="83" customWidth="1"/>
    <col min="3354" max="3354" width="9" style="83" customWidth="1"/>
    <col min="3355" max="3355" width="9.33203125" style="83" customWidth="1"/>
    <col min="3356" max="3356" width="6.88671875" style="83" customWidth="1"/>
    <col min="3357" max="3581" width="9.109375" style="83"/>
    <col min="3582" max="3582" width="19.33203125" style="83" customWidth="1"/>
    <col min="3583" max="3583" width="9.6640625" style="83" customWidth="1"/>
    <col min="3584" max="3584" width="9.44140625" style="83" customWidth="1"/>
    <col min="3585" max="3585" width="8.6640625" style="83" customWidth="1"/>
    <col min="3586" max="3587" width="9.44140625" style="83" customWidth="1"/>
    <col min="3588" max="3588" width="7.6640625" style="83" customWidth="1"/>
    <col min="3589" max="3589" width="8.88671875" style="83" customWidth="1"/>
    <col min="3590" max="3590" width="8.6640625" style="83" customWidth="1"/>
    <col min="3591" max="3591" width="7.6640625" style="83" customWidth="1"/>
    <col min="3592" max="3593" width="8.109375" style="83" customWidth="1"/>
    <col min="3594" max="3594" width="6.44140625" style="83" customWidth="1"/>
    <col min="3595" max="3596" width="7.44140625" style="83" customWidth="1"/>
    <col min="3597" max="3597" width="6.33203125" style="83" customWidth="1"/>
    <col min="3598" max="3598" width="7.6640625" style="83" customWidth="1"/>
    <col min="3599" max="3599" width="7.33203125" style="83" customWidth="1"/>
    <col min="3600" max="3600" width="7.5546875" style="83" customWidth="1"/>
    <col min="3601" max="3601" width="8.33203125" style="83" customWidth="1"/>
    <col min="3602" max="3602" width="9.33203125" style="83" customWidth="1"/>
    <col min="3603" max="3603" width="7.33203125" style="83" customWidth="1"/>
    <col min="3604" max="3605" width="9.109375" style="83" customWidth="1"/>
    <col min="3606" max="3606" width="8" style="83" customWidth="1"/>
    <col min="3607" max="3608" width="9.109375" style="83" customWidth="1"/>
    <col min="3609" max="3609" width="8" style="83" customWidth="1"/>
    <col min="3610" max="3610" width="9" style="83" customWidth="1"/>
    <col min="3611" max="3611" width="9.33203125" style="83" customWidth="1"/>
    <col min="3612" max="3612" width="6.88671875" style="83" customWidth="1"/>
    <col min="3613" max="3837" width="9.109375" style="83"/>
    <col min="3838" max="3838" width="19.33203125" style="83" customWidth="1"/>
    <col min="3839" max="3839" width="9.6640625" style="83" customWidth="1"/>
    <col min="3840" max="3840" width="9.44140625" style="83" customWidth="1"/>
    <col min="3841" max="3841" width="8.6640625" style="83" customWidth="1"/>
    <col min="3842" max="3843" width="9.44140625" style="83" customWidth="1"/>
    <col min="3844" max="3844" width="7.6640625" style="83" customWidth="1"/>
    <col min="3845" max="3845" width="8.88671875" style="83" customWidth="1"/>
    <col min="3846" max="3846" width="8.6640625" style="83" customWidth="1"/>
    <col min="3847" max="3847" width="7.6640625" style="83" customWidth="1"/>
    <col min="3848" max="3849" width="8.109375" style="83" customWidth="1"/>
    <col min="3850" max="3850" width="6.44140625" style="83" customWidth="1"/>
    <col min="3851" max="3852" width="7.44140625" style="83" customWidth="1"/>
    <col min="3853" max="3853" width="6.33203125" style="83" customWidth="1"/>
    <col min="3854" max="3854" width="7.6640625" style="83" customWidth="1"/>
    <col min="3855" max="3855" width="7.33203125" style="83" customWidth="1"/>
    <col min="3856" max="3856" width="7.5546875" style="83" customWidth="1"/>
    <col min="3857" max="3857" width="8.33203125" style="83" customWidth="1"/>
    <col min="3858" max="3858" width="9.33203125" style="83" customWidth="1"/>
    <col min="3859" max="3859" width="7.33203125" style="83" customWidth="1"/>
    <col min="3860" max="3861" width="9.109375" style="83" customWidth="1"/>
    <col min="3862" max="3862" width="8" style="83" customWidth="1"/>
    <col min="3863" max="3864" width="9.109375" style="83" customWidth="1"/>
    <col min="3865" max="3865" width="8" style="83" customWidth="1"/>
    <col min="3866" max="3866" width="9" style="83" customWidth="1"/>
    <col min="3867" max="3867" width="9.33203125" style="83" customWidth="1"/>
    <col min="3868" max="3868" width="6.88671875" style="83" customWidth="1"/>
    <col min="3869" max="4093" width="9.109375" style="83"/>
    <col min="4094" max="4094" width="19.33203125" style="83" customWidth="1"/>
    <col min="4095" max="4095" width="9.6640625" style="83" customWidth="1"/>
    <col min="4096" max="4096" width="9.44140625" style="83" customWidth="1"/>
    <col min="4097" max="4097" width="8.6640625" style="83" customWidth="1"/>
    <col min="4098" max="4099" width="9.44140625" style="83" customWidth="1"/>
    <col min="4100" max="4100" width="7.6640625" style="83" customWidth="1"/>
    <col min="4101" max="4101" width="8.88671875" style="83" customWidth="1"/>
    <col min="4102" max="4102" width="8.6640625" style="83" customWidth="1"/>
    <col min="4103" max="4103" width="7.6640625" style="83" customWidth="1"/>
    <col min="4104" max="4105" width="8.109375" style="83" customWidth="1"/>
    <col min="4106" max="4106" width="6.44140625" style="83" customWidth="1"/>
    <col min="4107" max="4108" width="7.44140625" style="83" customWidth="1"/>
    <col min="4109" max="4109" width="6.33203125" style="83" customWidth="1"/>
    <col min="4110" max="4110" width="7.6640625" style="83" customWidth="1"/>
    <col min="4111" max="4111" width="7.33203125" style="83" customWidth="1"/>
    <col min="4112" max="4112" width="7.5546875" style="83" customWidth="1"/>
    <col min="4113" max="4113" width="8.33203125" style="83" customWidth="1"/>
    <col min="4114" max="4114" width="9.33203125" style="83" customWidth="1"/>
    <col min="4115" max="4115" width="7.33203125" style="83" customWidth="1"/>
    <col min="4116" max="4117" width="9.109375" style="83" customWidth="1"/>
    <col min="4118" max="4118" width="8" style="83" customWidth="1"/>
    <col min="4119" max="4120" width="9.109375" style="83" customWidth="1"/>
    <col min="4121" max="4121" width="8" style="83" customWidth="1"/>
    <col min="4122" max="4122" width="9" style="83" customWidth="1"/>
    <col min="4123" max="4123" width="9.33203125" style="83" customWidth="1"/>
    <col min="4124" max="4124" width="6.88671875" style="83" customWidth="1"/>
    <col min="4125" max="4349" width="9.109375" style="83"/>
    <col min="4350" max="4350" width="19.33203125" style="83" customWidth="1"/>
    <col min="4351" max="4351" width="9.6640625" style="83" customWidth="1"/>
    <col min="4352" max="4352" width="9.44140625" style="83" customWidth="1"/>
    <col min="4353" max="4353" width="8.6640625" style="83" customWidth="1"/>
    <col min="4354" max="4355" width="9.44140625" style="83" customWidth="1"/>
    <col min="4356" max="4356" width="7.6640625" style="83" customWidth="1"/>
    <col min="4357" max="4357" width="8.88671875" style="83" customWidth="1"/>
    <col min="4358" max="4358" width="8.6640625" style="83" customWidth="1"/>
    <col min="4359" max="4359" width="7.6640625" style="83" customWidth="1"/>
    <col min="4360" max="4361" width="8.109375" style="83" customWidth="1"/>
    <col min="4362" max="4362" width="6.44140625" style="83" customWidth="1"/>
    <col min="4363" max="4364" width="7.44140625" style="83" customWidth="1"/>
    <col min="4365" max="4365" width="6.33203125" style="83" customWidth="1"/>
    <col min="4366" max="4366" width="7.6640625" style="83" customWidth="1"/>
    <col min="4367" max="4367" width="7.33203125" style="83" customWidth="1"/>
    <col min="4368" max="4368" width="7.5546875" style="83" customWidth="1"/>
    <col min="4369" max="4369" width="8.33203125" style="83" customWidth="1"/>
    <col min="4370" max="4370" width="9.33203125" style="83" customWidth="1"/>
    <col min="4371" max="4371" width="7.33203125" style="83" customWidth="1"/>
    <col min="4372" max="4373" width="9.109375" style="83" customWidth="1"/>
    <col min="4374" max="4374" width="8" style="83" customWidth="1"/>
    <col min="4375" max="4376" width="9.109375" style="83" customWidth="1"/>
    <col min="4377" max="4377" width="8" style="83" customWidth="1"/>
    <col min="4378" max="4378" width="9" style="83" customWidth="1"/>
    <col min="4379" max="4379" width="9.33203125" style="83" customWidth="1"/>
    <col min="4380" max="4380" width="6.88671875" style="83" customWidth="1"/>
    <col min="4381" max="4605" width="9.109375" style="83"/>
    <col min="4606" max="4606" width="19.33203125" style="83" customWidth="1"/>
    <col min="4607" max="4607" width="9.6640625" style="83" customWidth="1"/>
    <col min="4608" max="4608" width="9.44140625" style="83" customWidth="1"/>
    <col min="4609" max="4609" width="8.6640625" style="83" customWidth="1"/>
    <col min="4610" max="4611" width="9.44140625" style="83" customWidth="1"/>
    <col min="4612" max="4612" width="7.6640625" style="83" customWidth="1"/>
    <col min="4613" max="4613" width="8.88671875" style="83" customWidth="1"/>
    <col min="4614" max="4614" width="8.6640625" style="83" customWidth="1"/>
    <col min="4615" max="4615" width="7.6640625" style="83" customWidth="1"/>
    <col min="4616" max="4617" width="8.109375" style="83" customWidth="1"/>
    <col min="4618" max="4618" width="6.44140625" style="83" customWidth="1"/>
    <col min="4619" max="4620" width="7.44140625" style="83" customWidth="1"/>
    <col min="4621" max="4621" width="6.33203125" style="83" customWidth="1"/>
    <col min="4622" max="4622" width="7.6640625" style="83" customWidth="1"/>
    <col min="4623" max="4623" width="7.33203125" style="83" customWidth="1"/>
    <col min="4624" max="4624" width="7.5546875" style="83" customWidth="1"/>
    <col min="4625" max="4625" width="8.33203125" style="83" customWidth="1"/>
    <col min="4626" max="4626" width="9.33203125" style="83" customWidth="1"/>
    <col min="4627" max="4627" width="7.33203125" style="83" customWidth="1"/>
    <col min="4628" max="4629" width="9.109375" style="83" customWidth="1"/>
    <col min="4630" max="4630" width="8" style="83" customWidth="1"/>
    <col min="4631" max="4632" width="9.109375" style="83" customWidth="1"/>
    <col min="4633" max="4633" width="8" style="83" customWidth="1"/>
    <col min="4634" max="4634" width="9" style="83" customWidth="1"/>
    <col min="4635" max="4635" width="9.33203125" style="83" customWidth="1"/>
    <col min="4636" max="4636" width="6.88671875" style="83" customWidth="1"/>
    <col min="4637" max="4861" width="9.109375" style="83"/>
    <col min="4862" max="4862" width="19.33203125" style="83" customWidth="1"/>
    <col min="4863" max="4863" width="9.6640625" style="83" customWidth="1"/>
    <col min="4864" max="4864" width="9.44140625" style="83" customWidth="1"/>
    <col min="4865" max="4865" width="8.6640625" style="83" customWidth="1"/>
    <col min="4866" max="4867" width="9.44140625" style="83" customWidth="1"/>
    <col min="4868" max="4868" width="7.6640625" style="83" customWidth="1"/>
    <col min="4869" max="4869" width="8.88671875" style="83" customWidth="1"/>
    <col min="4870" max="4870" width="8.6640625" style="83" customWidth="1"/>
    <col min="4871" max="4871" width="7.6640625" style="83" customWidth="1"/>
    <col min="4872" max="4873" width="8.109375" style="83" customWidth="1"/>
    <col min="4874" max="4874" width="6.44140625" style="83" customWidth="1"/>
    <col min="4875" max="4876" width="7.44140625" style="83" customWidth="1"/>
    <col min="4877" max="4877" width="6.33203125" style="83" customWidth="1"/>
    <col min="4878" max="4878" width="7.6640625" style="83" customWidth="1"/>
    <col min="4879" max="4879" width="7.33203125" style="83" customWidth="1"/>
    <col min="4880" max="4880" width="7.5546875" style="83" customWidth="1"/>
    <col min="4881" max="4881" width="8.33203125" style="83" customWidth="1"/>
    <col min="4882" max="4882" width="9.33203125" style="83" customWidth="1"/>
    <col min="4883" max="4883" width="7.33203125" style="83" customWidth="1"/>
    <col min="4884" max="4885" width="9.109375" style="83" customWidth="1"/>
    <col min="4886" max="4886" width="8" style="83" customWidth="1"/>
    <col min="4887" max="4888" width="9.109375" style="83" customWidth="1"/>
    <col min="4889" max="4889" width="8" style="83" customWidth="1"/>
    <col min="4890" max="4890" width="9" style="83" customWidth="1"/>
    <col min="4891" max="4891" width="9.33203125" style="83" customWidth="1"/>
    <col min="4892" max="4892" width="6.88671875" style="83" customWidth="1"/>
    <col min="4893" max="5117" width="9.109375" style="83"/>
    <col min="5118" max="5118" width="19.33203125" style="83" customWidth="1"/>
    <col min="5119" max="5119" width="9.6640625" style="83" customWidth="1"/>
    <col min="5120" max="5120" width="9.44140625" style="83" customWidth="1"/>
    <col min="5121" max="5121" width="8.6640625" style="83" customWidth="1"/>
    <col min="5122" max="5123" width="9.44140625" style="83" customWidth="1"/>
    <col min="5124" max="5124" width="7.6640625" style="83" customWidth="1"/>
    <col min="5125" max="5125" width="8.88671875" style="83" customWidth="1"/>
    <col min="5126" max="5126" width="8.6640625" style="83" customWidth="1"/>
    <col min="5127" max="5127" width="7.6640625" style="83" customWidth="1"/>
    <col min="5128" max="5129" width="8.109375" style="83" customWidth="1"/>
    <col min="5130" max="5130" width="6.44140625" style="83" customWidth="1"/>
    <col min="5131" max="5132" width="7.44140625" style="83" customWidth="1"/>
    <col min="5133" max="5133" width="6.33203125" style="83" customWidth="1"/>
    <col min="5134" max="5134" width="7.6640625" style="83" customWidth="1"/>
    <col min="5135" max="5135" width="7.33203125" style="83" customWidth="1"/>
    <col min="5136" max="5136" width="7.5546875" style="83" customWidth="1"/>
    <col min="5137" max="5137" width="8.33203125" style="83" customWidth="1"/>
    <col min="5138" max="5138" width="9.33203125" style="83" customWidth="1"/>
    <col min="5139" max="5139" width="7.33203125" style="83" customWidth="1"/>
    <col min="5140" max="5141" width="9.109375" style="83" customWidth="1"/>
    <col min="5142" max="5142" width="8" style="83" customWidth="1"/>
    <col min="5143" max="5144" width="9.109375" style="83" customWidth="1"/>
    <col min="5145" max="5145" width="8" style="83" customWidth="1"/>
    <col min="5146" max="5146" width="9" style="83" customWidth="1"/>
    <col min="5147" max="5147" width="9.33203125" style="83" customWidth="1"/>
    <col min="5148" max="5148" width="6.88671875" style="83" customWidth="1"/>
    <col min="5149" max="5373" width="9.109375" style="83"/>
    <col min="5374" max="5374" width="19.33203125" style="83" customWidth="1"/>
    <col min="5375" max="5375" width="9.6640625" style="83" customWidth="1"/>
    <col min="5376" max="5376" width="9.44140625" style="83" customWidth="1"/>
    <col min="5377" max="5377" width="8.6640625" style="83" customWidth="1"/>
    <col min="5378" max="5379" width="9.44140625" style="83" customWidth="1"/>
    <col min="5380" max="5380" width="7.6640625" style="83" customWidth="1"/>
    <col min="5381" max="5381" width="8.88671875" style="83" customWidth="1"/>
    <col min="5382" max="5382" width="8.6640625" style="83" customWidth="1"/>
    <col min="5383" max="5383" width="7.6640625" style="83" customWidth="1"/>
    <col min="5384" max="5385" width="8.109375" style="83" customWidth="1"/>
    <col min="5386" max="5386" width="6.44140625" style="83" customWidth="1"/>
    <col min="5387" max="5388" width="7.44140625" style="83" customWidth="1"/>
    <col min="5389" max="5389" width="6.33203125" style="83" customWidth="1"/>
    <col min="5390" max="5390" width="7.6640625" style="83" customWidth="1"/>
    <col min="5391" max="5391" width="7.33203125" style="83" customWidth="1"/>
    <col min="5392" max="5392" width="7.5546875" style="83" customWidth="1"/>
    <col min="5393" max="5393" width="8.33203125" style="83" customWidth="1"/>
    <col min="5394" max="5394" width="9.33203125" style="83" customWidth="1"/>
    <col min="5395" max="5395" width="7.33203125" style="83" customWidth="1"/>
    <col min="5396" max="5397" width="9.109375" style="83" customWidth="1"/>
    <col min="5398" max="5398" width="8" style="83" customWidth="1"/>
    <col min="5399" max="5400" width="9.109375" style="83" customWidth="1"/>
    <col min="5401" max="5401" width="8" style="83" customWidth="1"/>
    <col min="5402" max="5402" width="9" style="83" customWidth="1"/>
    <col min="5403" max="5403" width="9.33203125" style="83" customWidth="1"/>
    <col min="5404" max="5404" width="6.88671875" style="83" customWidth="1"/>
    <col min="5405" max="5629" width="9.109375" style="83"/>
    <col min="5630" max="5630" width="19.33203125" style="83" customWidth="1"/>
    <col min="5631" max="5631" width="9.6640625" style="83" customWidth="1"/>
    <col min="5632" max="5632" width="9.44140625" style="83" customWidth="1"/>
    <col min="5633" max="5633" width="8.6640625" style="83" customWidth="1"/>
    <col min="5634" max="5635" width="9.44140625" style="83" customWidth="1"/>
    <col min="5636" max="5636" width="7.6640625" style="83" customWidth="1"/>
    <col min="5637" max="5637" width="8.88671875" style="83" customWidth="1"/>
    <col min="5638" max="5638" width="8.6640625" style="83" customWidth="1"/>
    <col min="5639" max="5639" width="7.6640625" style="83" customWidth="1"/>
    <col min="5640" max="5641" width="8.109375" style="83" customWidth="1"/>
    <col min="5642" max="5642" width="6.44140625" style="83" customWidth="1"/>
    <col min="5643" max="5644" width="7.44140625" style="83" customWidth="1"/>
    <col min="5645" max="5645" width="6.33203125" style="83" customWidth="1"/>
    <col min="5646" max="5646" width="7.6640625" style="83" customWidth="1"/>
    <col min="5647" max="5647" width="7.33203125" style="83" customWidth="1"/>
    <col min="5648" max="5648" width="7.5546875" style="83" customWidth="1"/>
    <col min="5649" max="5649" width="8.33203125" style="83" customWidth="1"/>
    <col min="5650" max="5650" width="9.33203125" style="83" customWidth="1"/>
    <col min="5651" max="5651" width="7.33203125" style="83" customWidth="1"/>
    <col min="5652" max="5653" width="9.109375" style="83" customWidth="1"/>
    <col min="5654" max="5654" width="8" style="83" customWidth="1"/>
    <col min="5655" max="5656" width="9.109375" style="83" customWidth="1"/>
    <col min="5657" max="5657" width="8" style="83" customWidth="1"/>
    <col min="5658" max="5658" width="9" style="83" customWidth="1"/>
    <col min="5659" max="5659" width="9.33203125" style="83" customWidth="1"/>
    <col min="5660" max="5660" width="6.88671875" style="83" customWidth="1"/>
    <col min="5661" max="5885" width="9.109375" style="83"/>
    <col min="5886" max="5886" width="19.33203125" style="83" customWidth="1"/>
    <col min="5887" max="5887" width="9.6640625" style="83" customWidth="1"/>
    <col min="5888" max="5888" width="9.44140625" style="83" customWidth="1"/>
    <col min="5889" max="5889" width="8.6640625" style="83" customWidth="1"/>
    <col min="5890" max="5891" width="9.44140625" style="83" customWidth="1"/>
    <col min="5892" max="5892" width="7.6640625" style="83" customWidth="1"/>
    <col min="5893" max="5893" width="8.88671875" style="83" customWidth="1"/>
    <col min="5894" max="5894" width="8.6640625" style="83" customWidth="1"/>
    <col min="5895" max="5895" width="7.6640625" style="83" customWidth="1"/>
    <col min="5896" max="5897" width="8.109375" style="83" customWidth="1"/>
    <col min="5898" max="5898" width="6.44140625" style="83" customWidth="1"/>
    <col min="5899" max="5900" width="7.44140625" style="83" customWidth="1"/>
    <col min="5901" max="5901" width="6.33203125" style="83" customWidth="1"/>
    <col min="5902" max="5902" width="7.6640625" style="83" customWidth="1"/>
    <col min="5903" max="5903" width="7.33203125" style="83" customWidth="1"/>
    <col min="5904" max="5904" width="7.5546875" style="83" customWidth="1"/>
    <col min="5905" max="5905" width="8.33203125" style="83" customWidth="1"/>
    <col min="5906" max="5906" width="9.33203125" style="83" customWidth="1"/>
    <col min="5907" max="5907" width="7.33203125" style="83" customWidth="1"/>
    <col min="5908" max="5909" width="9.109375" style="83" customWidth="1"/>
    <col min="5910" max="5910" width="8" style="83" customWidth="1"/>
    <col min="5911" max="5912" width="9.109375" style="83" customWidth="1"/>
    <col min="5913" max="5913" width="8" style="83" customWidth="1"/>
    <col min="5914" max="5914" width="9" style="83" customWidth="1"/>
    <col min="5915" max="5915" width="9.33203125" style="83" customWidth="1"/>
    <col min="5916" max="5916" width="6.88671875" style="83" customWidth="1"/>
    <col min="5917" max="6141" width="9.109375" style="83"/>
    <col min="6142" max="6142" width="19.33203125" style="83" customWidth="1"/>
    <col min="6143" max="6143" width="9.6640625" style="83" customWidth="1"/>
    <col min="6144" max="6144" width="9.44140625" style="83" customWidth="1"/>
    <col min="6145" max="6145" width="8.6640625" style="83" customWidth="1"/>
    <col min="6146" max="6147" width="9.44140625" style="83" customWidth="1"/>
    <col min="6148" max="6148" width="7.6640625" style="83" customWidth="1"/>
    <col min="6149" max="6149" width="8.88671875" style="83" customWidth="1"/>
    <col min="6150" max="6150" width="8.6640625" style="83" customWidth="1"/>
    <col min="6151" max="6151" width="7.6640625" style="83" customWidth="1"/>
    <col min="6152" max="6153" width="8.109375" style="83" customWidth="1"/>
    <col min="6154" max="6154" width="6.44140625" style="83" customWidth="1"/>
    <col min="6155" max="6156" width="7.44140625" style="83" customWidth="1"/>
    <col min="6157" max="6157" width="6.33203125" style="83" customWidth="1"/>
    <col min="6158" max="6158" width="7.6640625" style="83" customWidth="1"/>
    <col min="6159" max="6159" width="7.33203125" style="83" customWidth="1"/>
    <col min="6160" max="6160" width="7.5546875" style="83" customWidth="1"/>
    <col min="6161" max="6161" width="8.33203125" style="83" customWidth="1"/>
    <col min="6162" max="6162" width="9.33203125" style="83" customWidth="1"/>
    <col min="6163" max="6163" width="7.33203125" style="83" customWidth="1"/>
    <col min="6164" max="6165" width="9.109375" style="83" customWidth="1"/>
    <col min="6166" max="6166" width="8" style="83" customWidth="1"/>
    <col min="6167" max="6168" width="9.109375" style="83" customWidth="1"/>
    <col min="6169" max="6169" width="8" style="83" customWidth="1"/>
    <col min="6170" max="6170" width="9" style="83" customWidth="1"/>
    <col min="6171" max="6171" width="9.33203125" style="83" customWidth="1"/>
    <col min="6172" max="6172" width="6.88671875" style="83" customWidth="1"/>
    <col min="6173" max="6397" width="9.109375" style="83"/>
    <col min="6398" max="6398" width="19.33203125" style="83" customWidth="1"/>
    <col min="6399" max="6399" width="9.6640625" style="83" customWidth="1"/>
    <col min="6400" max="6400" width="9.44140625" style="83" customWidth="1"/>
    <col min="6401" max="6401" width="8.6640625" style="83" customWidth="1"/>
    <col min="6402" max="6403" width="9.44140625" style="83" customWidth="1"/>
    <col min="6404" max="6404" width="7.6640625" style="83" customWidth="1"/>
    <col min="6405" max="6405" width="8.88671875" style="83" customWidth="1"/>
    <col min="6406" max="6406" width="8.6640625" style="83" customWidth="1"/>
    <col min="6407" max="6407" width="7.6640625" style="83" customWidth="1"/>
    <col min="6408" max="6409" width="8.109375" style="83" customWidth="1"/>
    <col min="6410" max="6410" width="6.44140625" style="83" customWidth="1"/>
    <col min="6411" max="6412" width="7.44140625" style="83" customWidth="1"/>
    <col min="6413" max="6413" width="6.33203125" style="83" customWidth="1"/>
    <col min="6414" max="6414" width="7.6640625" style="83" customWidth="1"/>
    <col min="6415" max="6415" width="7.33203125" style="83" customWidth="1"/>
    <col min="6416" max="6416" width="7.5546875" style="83" customWidth="1"/>
    <col min="6417" max="6417" width="8.33203125" style="83" customWidth="1"/>
    <col min="6418" max="6418" width="9.33203125" style="83" customWidth="1"/>
    <col min="6419" max="6419" width="7.33203125" style="83" customWidth="1"/>
    <col min="6420" max="6421" width="9.109375" style="83" customWidth="1"/>
    <col min="6422" max="6422" width="8" style="83" customWidth="1"/>
    <col min="6423" max="6424" width="9.109375" style="83" customWidth="1"/>
    <col min="6425" max="6425" width="8" style="83" customWidth="1"/>
    <col min="6426" max="6426" width="9" style="83" customWidth="1"/>
    <col min="6427" max="6427" width="9.33203125" style="83" customWidth="1"/>
    <col min="6428" max="6428" width="6.88671875" style="83" customWidth="1"/>
    <col min="6429" max="6653" width="9.109375" style="83"/>
    <col min="6654" max="6654" width="19.33203125" style="83" customWidth="1"/>
    <col min="6655" max="6655" width="9.6640625" style="83" customWidth="1"/>
    <col min="6656" max="6656" width="9.44140625" style="83" customWidth="1"/>
    <col min="6657" max="6657" width="8.6640625" style="83" customWidth="1"/>
    <col min="6658" max="6659" width="9.44140625" style="83" customWidth="1"/>
    <col min="6660" max="6660" width="7.6640625" style="83" customWidth="1"/>
    <col min="6661" max="6661" width="8.88671875" style="83" customWidth="1"/>
    <col min="6662" max="6662" width="8.6640625" style="83" customWidth="1"/>
    <col min="6663" max="6663" width="7.6640625" style="83" customWidth="1"/>
    <col min="6664" max="6665" width="8.109375" style="83" customWidth="1"/>
    <col min="6666" max="6666" width="6.44140625" style="83" customWidth="1"/>
    <col min="6667" max="6668" width="7.44140625" style="83" customWidth="1"/>
    <col min="6669" max="6669" width="6.33203125" style="83" customWidth="1"/>
    <col min="6670" max="6670" width="7.6640625" style="83" customWidth="1"/>
    <col min="6671" max="6671" width="7.33203125" style="83" customWidth="1"/>
    <col min="6672" max="6672" width="7.5546875" style="83" customWidth="1"/>
    <col min="6673" max="6673" width="8.33203125" style="83" customWidth="1"/>
    <col min="6674" max="6674" width="9.33203125" style="83" customWidth="1"/>
    <col min="6675" max="6675" width="7.33203125" style="83" customWidth="1"/>
    <col min="6676" max="6677" width="9.109375" style="83" customWidth="1"/>
    <col min="6678" max="6678" width="8" style="83" customWidth="1"/>
    <col min="6679" max="6680" width="9.109375" style="83" customWidth="1"/>
    <col min="6681" max="6681" width="8" style="83" customWidth="1"/>
    <col min="6682" max="6682" width="9" style="83" customWidth="1"/>
    <col min="6683" max="6683" width="9.33203125" style="83" customWidth="1"/>
    <col min="6684" max="6684" width="6.88671875" style="83" customWidth="1"/>
    <col min="6685" max="6909" width="9.109375" style="83"/>
    <col min="6910" max="6910" width="19.33203125" style="83" customWidth="1"/>
    <col min="6911" max="6911" width="9.6640625" style="83" customWidth="1"/>
    <col min="6912" max="6912" width="9.44140625" style="83" customWidth="1"/>
    <col min="6913" max="6913" width="8.6640625" style="83" customWidth="1"/>
    <col min="6914" max="6915" width="9.44140625" style="83" customWidth="1"/>
    <col min="6916" max="6916" width="7.6640625" style="83" customWidth="1"/>
    <col min="6917" max="6917" width="8.88671875" style="83" customWidth="1"/>
    <col min="6918" max="6918" width="8.6640625" style="83" customWidth="1"/>
    <col min="6919" max="6919" width="7.6640625" style="83" customWidth="1"/>
    <col min="6920" max="6921" width="8.109375" style="83" customWidth="1"/>
    <col min="6922" max="6922" width="6.44140625" style="83" customWidth="1"/>
    <col min="6923" max="6924" width="7.44140625" style="83" customWidth="1"/>
    <col min="6925" max="6925" width="6.33203125" style="83" customWidth="1"/>
    <col min="6926" max="6926" width="7.6640625" style="83" customWidth="1"/>
    <col min="6927" max="6927" width="7.33203125" style="83" customWidth="1"/>
    <col min="6928" max="6928" width="7.5546875" style="83" customWidth="1"/>
    <col min="6929" max="6929" width="8.33203125" style="83" customWidth="1"/>
    <col min="6930" max="6930" width="9.33203125" style="83" customWidth="1"/>
    <col min="6931" max="6931" width="7.33203125" style="83" customWidth="1"/>
    <col min="6932" max="6933" width="9.109375" style="83" customWidth="1"/>
    <col min="6934" max="6934" width="8" style="83" customWidth="1"/>
    <col min="6935" max="6936" width="9.109375" style="83" customWidth="1"/>
    <col min="6937" max="6937" width="8" style="83" customWidth="1"/>
    <col min="6938" max="6938" width="9" style="83" customWidth="1"/>
    <col min="6939" max="6939" width="9.33203125" style="83" customWidth="1"/>
    <col min="6940" max="6940" width="6.88671875" style="83" customWidth="1"/>
    <col min="6941" max="7165" width="9.109375" style="83"/>
    <col min="7166" max="7166" width="19.33203125" style="83" customWidth="1"/>
    <col min="7167" max="7167" width="9.6640625" style="83" customWidth="1"/>
    <col min="7168" max="7168" width="9.44140625" style="83" customWidth="1"/>
    <col min="7169" max="7169" width="8.6640625" style="83" customWidth="1"/>
    <col min="7170" max="7171" width="9.44140625" style="83" customWidth="1"/>
    <col min="7172" max="7172" width="7.6640625" style="83" customWidth="1"/>
    <col min="7173" max="7173" width="8.88671875" style="83" customWidth="1"/>
    <col min="7174" max="7174" width="8.6640625" style="83" customWidth="1"/>
    <col min="7175" max="7175" width="7.6640625" style="83" customWidth="1"/>
    <col min="7176" max="7177" width="8.109375" style="83" customWidth="1"/>
    <col min="7178" max="7178" width="6.44140625" style="83" customWidth="1"/>
    <col min="7179" max="7180" width="7.44140625" style="83" customWidth="1"/>
    <col min="7181" max="7181" width="6.33203125" style="83" customWidth="1"/>
    <col min="7182" max="7182" width="7.6640625" style="83" customWidth="1"/>
    <col min="7183" max="7183" width="7.33203125" style="83" customWidth="1"/>
    <col min="7184" max="7184" width="7.5546875" style="83" customWidth="1"/>
    <col min="7185" max="7185" width="8.33203125" style="83" customWidth="1"/>
    <col min="7186" max="7186" width="9.33203125" style="83" customWidth="1"/>
    <col min="7187" max="7187" width="7.33203125" style="83" customWidth="1"/>
    <col min="7188" max="7189" width="9.109375" style="83" customWidth="1"/>
    <col min="7190" max="7190" width="8" style="83" customWidth="1"/>
    <col min="7191" max="7192" width="9.109375" style="83" customWidth="1"/>
    <col min="7193" max="7193" width="8" style="83" customWidth="1"/>
    <col min="7194" max="7194" width="9" style="83" customWidth="1"/>
    <col min="7195" max="7195" width="9.33203125" style="83" customWidth="1"/>
    <col min="7196" max="7196" width="6.88671875" style="83" customWidth="1"/>
    <col min="7197" max="7421" width="9.109375" style="83"/>
    <col min="7422" max="7422" width="19.33203125" style="83" customWidth="1"/>
    <col min="7423" max="7423" width="9.6640625" style="83" customWidth="1"/>
    <col min="7424" max="7424" width="9.44140625" style="83" customWidth="1"/>
    <col min="7425" max="7425" width="8.6640625" style="83" customWidth="1"/>
    <col min="7426" max="7427" width="9.44140625" style="83" customWidth="1"/>
    <col min="7428" max="7428" width="7.6640625" style="83" customWidth="1"/>
    <col min="7429" max="7429" width="8.88671875" style="83" customWidth="1"/>
    <col min="7430" max="7430" width="8.6640625" style="83" customWidth="1"/>
    <col min="7431" max="7431" width="7.6640625" style="83" customWidth="1"/>
    <col min="7432" max="7433" width="8.109375" style="83" customWidth="1"/>
    <col min="7434" max="7434" width="6.44140625" style="83" customWidth="1"/>
    <col min="7435" max="7436" width="7.44140625" style="83" customWidth="1"/>
    <col min="7437" max="7437" width="6.33203125" style="83" customWidth="1"/>
    <col min="7438" max="7438" width="7.6640625" style="83" customWidth="1"/>
    <col min="7439" max="7439" width="7.33203125" style="83" customWidth="1"/>
    <col min="7440" max="7440" width="7.5546875" style="83" customWidth="1"/>
    <col min="7441" max="7441" width="8.33203125" style="83" customWidth="1"/>
    <col min="7442" max="7442" width="9.33203125" style="83" customWidth="1"/>
    <col min="7443" max="7443" width="7.33203125" style="83" customWidth="1"/>
    <col min="7444" max="7445" width="9.109375" style="83" customWidth="1"/>
    <col min="7446" max="7446" width="8" style="83" customWidth="1"/>
    <col min="7447" max="7448" width="9.109375" style="83" customWidth="1"/>
    <col min="7449" max="7449" width="8" style="83" customWidth="1"/>
    <col min="7450" max="7450" width="9" style="83" customWidth="1"/>
    <col min="7451" max="7451" width="9.33203125" style="83" customWidth="1"/>
    <col min="7452" max="7452" width="6.88671875" style="83" customWidth="1"/>
    <col min="7453" max="7677" width="9.109375" style="83"/>
    <col min="7678" max="7678" width="19.33203125" style="83" customWidth="1"/>
    <col min="7679" max="7679" width="9.6640625" style="83" customWidth="1"/>
    <col min="7680" max="7680" width="9.44140625" style="83" customWidth="1"/>
    <col min="7681" max="7681" width="8.6640625" style="83" customWidth="1"/>
    <col min="7682" max="7683" width="9.44140625" style="83" customWidth="1"/>
    <col min="7684" max="7684" width="7.6640625" style="83" customWidth="1"/>
    <col min="7685" max="7685" width="8.88671875" style="83" customWidth="1"/>
    <col min="7686" max="7686" width="8.6640625" style="83" customWidth="1"/>
    <col min="7687" max="7687" width="7.6640625" style="83" customWidth="1"/>
    <col min="7688" max="7689" width="8.109375" style="83" customWidth="1"/>
    <col min="7690" max="7690" width="6.44140625" style="83" customWidth="1"/>
    <col min="7691" max="7692" width="7.44140625" style="83" customWidth="1"/>
    <col min="7693" max="7693" width="6.33203125" style="83" customWidth="1"/>
    <col min="7694" max="7694" width="7.6640625" style="83" customWidth="1"/>
    <col min="7695" max="7695" width="7.33203125" style="83" customWidth="1"/>
    <col min="7696" max="7696" width="7.5546875" style="83" customWidth="1"/>
    <col min="7697" max="7697" width="8.33203125" style="83" customWidth="1"/>
    <col min="7698" max="7698" width="9.33203125" style="83" customWidth="1"/>
    <col min="7699" max="7699" width="7.33203125" style="83" customWidth="1"/>
    <col min="7700" max="7701" width="9.109375" style="83" customWidth="1"/>
    <col min="7702" max="7702" width="8" style="83" customWidth="1"/>
    <col min="7703" max="7704" width="9.109375" style="83" customWidth="1"/>
    <col min="7705" max="7705" width="8" style="83" customWidth="1"/>
    <col min="7706" max="7706" width="9" style="83" customWidth="1"/>
    <col min="7707" max="7707" width="9.33203125" style="83" customWidth="1"/>
    <col min="7708" max="7708" width="6.88671875" style="83" customWidth="1"/>
    <col min="7709" max="7933" width="9.109375" style="83"/>
    <col min="7934" max="7934" width="19.33203125" style="83" customWidth="1"/>
    <col min="7935" max="7935" width="9.6640625" style="83" customWidth="1"/>
    <col min="7936" max="7936" width="9.44140625" style="83" customWidth="1"/>
    <col min="7937" max="7937" width="8.6640625" style="83" customWidth="1"/>
    <col min="7938" max="7939" width="9.44140625" style="83" customWidth="1"/>
    <col min="7940" max="7940" width="7.6640625" style="83" customWidth="1"/>
    <col min="7941" max="7941" width="8.88671875" style="83" customWidth="1"/>
    <col min="7942" max="7942" width="8.6640625" style="83" customWidth="1"/>
    <col min="7943" max="7943" width="7.6640625" style="83" customWidth="1"/>
    <col min="7944" max="7945" width="8.109375" style="83" customWidth="1"/>
    <col min="7946" max="7946" width="6.44140625" style="83" customWidth="1"/>
    <col min="7947" max="7948" width="7.44140625" style="83" customWidth="1"/>
    <col min="7949" max="7949" width="6.33203125" style="83" customWidth="1"/>
    <col min="7950" max="7950" width="7.6640625" style="83" customWidth="1"/>
    <col min="7951" max="7951" width="7.33203125" style="83" customWidth="1"/>
    <col min="7952" max="7952" width="7.5546875" style="83" customWidth="1"/>
    <col min="7953" max="7953" width="8.33203125" style="83" customWidth="1"/>
    <col min="7954" max="7954" width="9.33203125" style="83" customWidth="1"/>
    <col min="7955" max="7955" width="7.33203125" style="83" customWidth="1"/>
    <col min="7956" max="7957" width="9.109375" style="83" customWidth="1"/>
    <col min="7958" max="7958" width="8" style="83" customWidth="1"/>
    <col min="7959" max="7960" width="9.109375" style="83" customWidth="1"/>
    <col min="7961" max="7961" width="8" style="83" customWidth="1"/>
    <col min="7962" max="7962" width="9" style="83" customWidth="1"/>
    <col min="7963" max="7963" width="9.33203125" style="83" customWidth="1"/>
    <col min="7964" max="7964" width="6.88671875" style="83" customWidth="1"/>
    <col min="7965" max="8189" width="9.109375" style="83"/>
    <col min="8190" max="8190" width="19.33203125" style="83" customWidth="1"/>
    <col min="8191" max="8191" width="9.6640625" style="83" customWidth="1"/>
    <col min="8192" max="8192" width="9.44140625" style="83" customWidth="1"/>
    <col min="8193" max="8193" width="8.6640625" style="83" customWidth="1"/>
    <col min="8194" max="8195" width="9.44140625" style="83" customWidth="1"/>
    <col min="8196" max="8196" width="7.6640625" style="83" customWidth="1"/>
    <col min="8197" max="8197" width="8.88671875" style="83" customWidth="1"/>
    <col min="8198" max="8198" width="8.6640625" style="83" customWidth="1"/>
    <col min="8199" max="8199" width="7.6640625" style="83" customWidth="1"/>
    <col min="8200" max="8201" width="8.109375" style="83" customWidth="1"/>
    <col min="8202" max="8202" width="6.44140625" style="83" customWidth="1"/>
    <col min="8203" max="8204" width="7.44140625" style="83" customWidth="1"/>
    <col min="8205" max="8205" width="6.33203125" style="83" customWidth="1"/>
    <col min="8206" max="8206" width="7.6640625" style="83" customWidth="1"/>
    <col min="8207" max="8207" width="7.33203125" style="83" customWidth="1"/>
    <col min="8208" max="8208" width="7.5546875" style="83" customWidth="1"/>
    <col min="8209" max="8209" width="8.33203125" style="83" customWidth="1"/>
    <col min="8210" max="8210" width="9.33203125" style="83" customWidth="1"/>
    <col min="8211" max="8211" width="7.33203125" style="83" customWidth="1"/>
    <col min="8212" max="8213" width="9.109375" style="83" customWidth="1"/>
    <col min="8214" max="8214" width="8" style="83" customWidth="1"/>
    <col min="8215" max="8216" width="9.109375" style="83" customWidth="1"/>
    <col min="8217" max="8217" width="8" style="83" customWidth="1"/>
    <col min="8218" max="8218" width="9" style="83" customWidth="1"/>
    <col min="8219" max="8219" width="9.33203125" style="83" customWidth="1"/>
    <col min="8220" max="8220" width="6.88671875" style="83" customWidth="1"/>
    <col min="8221" max="8445" width="9.109375" style="83"/>
    <col min="8446" max="8446" width="19.33203125" style="83" customWidth="1"/>
    <col min="8447" max="8447" width="9.6640625" style="83" customWidth="1"/>
    <col min="8448" max="8448" width="9.44140625" style="83" customWidth="1"/>
    <col min="8449" max="8449" width="8.6640625" style="83" customWidth="1"/>
    <col min="8450" max="8451" width="9.44140625" style="83" customWidth="1"/>
    <col min="8452" max="8452" width="7.6640625" style="83" customWidth="1"/>
    <col min="8453" max="8453" width="8.88671875" style="83" customWidth="1"/>
    <col min="8454" max="8454" width="8.6640625" style="83" customWidth="1"/>
    <col min="8455" max="8455" width="7.6640625" style="83" customWidth="1"/>
    <col min="8456" max="8457" width="8.109375" style="83" customWidth="1"/>
    <col min="8458" max="8458" width="6.44140625" style="83" customWidth="1"/>
    <col min="8459" max="8460" width="7.44140625" style="83" customWidth="1"/>
    <col min="8461" max="8461" width="6.33203125" style="83" customWidth="1"/>
    <col min="8462" max="8462" width="7.6640625" style="83" customWidth="1"/>
    <col min="8463" max="8463" width="7.33203125" style="83" customWidth="1"/>
    <col min="8464" max="8464" width="7.5546875" style="83" customWidth="1"/>
    <col min="8465" max="8465" width="8.33203125" style="83" customWidth="1"/>
    <col min="8466" max="8466" width="9.33203125" style="83" customWidth="1"/>
    <col min="8467" max="8467" width="7.33203125" style="83" customWidth="1"/>
    <col min="8468" max="8469" width="9.109375" style="83" customWidth="1"/>
    <col min="8470" max="8470" width="8" style="83" customWidth="1"/>
    <col min="8471" max="8472" width="9.109375" style="83" customWidth="1"/>
    <col min="8473" max="8473" width="8" style="83" customWidth="1"/>
    <col min="8474" max="8474" width="9" style="83" customWidth="1"/>
    <col min="8475" max="8475" width="9.33203125" style="83" customWidth="1"/>
    <col min="8476" max="8476" width="6.88671875" style="83" customWidth="1"/>
    <col min="8477" max="8701" width="9.109375" style="83"/>
    <col min="8702" max="8702" width="19.33203125" style="83" customWidth="1"/>
    <col min="8703" max="8703" width="9.6640625" style="83" customWidth="1"/>
    <col min="8704" max="8704" width="9.44140625" style="83" customWidth="1"/>
    <col min="8705" max="8705" width="8.6640625" style="83" customWidth="1"/>
    <col min="8706" max="8707" width="9.44140625" style="83" customWidth="1"/>
    <col min="8708" max="8708" width="7.6640625" style="83" customWidth="1"/>
    <col min="8709" max="8709" width="8.88671875" style="83" customWidth="1"/>
    <col min="8710" max="8710" width="8.6640625" style="83" customWidth="1"/>
    <col min="8711" max="8711" width="7.6640625" style="83" customWidth="1"/>
    <col min="8712" max="8713" width="8.109375" style="83" customWidth="1"/>
    <col min="8714" max="8714" width="6.44140625" style="83" customWidth="1"/>
    <col min="8715" max="8716" width="7.44140625" style="83" customWidth="1"/>
    <col min="8717" max="8717" width="6.33203125" style="83" customWidth="1"/>
    <col min="8718" max="8718" width="7.6640625" style="83" customWidth="1"/>
    <col min="8719" max="8719" width="7.33203125" style="83" customWidth="1"/>
    <col min="8720" max="8720" width="7.5546875" style="83" customWidth="1"/>
    <col min="8721" max="8721" width="8.33203125" style="83" customWidth="1"/>
    <col min="8722" max="8722" width="9.33203125" style="83" customWidth="1"/>
    <col min="8723" max="8723" width="7.33203125" style="83" customWidth="1"/>
    <col min="8724" max="8725" width="9.109375" style="83" customWidth="1"/>
    <col min="8726" max="8726" width="8" style="83" customWidth="1"/>
    <col min="8727" max="8728" width="9.109375" style="83" customWidth="1"/>
    <col min="8729" max="8729" width="8" style="83" customWidth="1"/>
    <col min="8730" max="8730" width="9" style="83" customWidth="1"/>
    <col min="8731" max="8731" width="9.33203125" style="83" customWidth="1"/>
    <col min="8732" max="8732" width="6.88671875" style="83" customWidth="1"/>
    <col min="8733" max="8957" width="9.109375" style="83"/>
    <col min="8958" max="8958" width="19.33203125" style="83" customWidth="1"/>
    <col min="8959" max="8959" width="9.6640625" style="83" customWidth="1"/>
    <col min="8960" max="8960" width="9.44140625" style="83" customWidth="1"/>
    <col min="8961" max="8961" width="8.6640625" style="83" customWidth="1"/>
    <col min="8962" max="8963" width="9.44140625" style="83" customWidth="1"/>
    <col min="8964" max="8964" width="7.6640625" style="83" customWidth="1"/>
    <col min="8965" max="8965" width="8.88671875" style="83" customWidth="1"/>
    <col min="8966" max="8966" width="8.6640625" style="83" customWidth="1"/>
    <col min="8967" max="8967" width="7.6640625" style="83" customWidth="1"/>
    <col min="8968" max="8969" width="8.109375" style="83" customWidth="1"/>
    <col min="8970" max="8970" width="6.44140625" style="83" customWidth="1"/>
    <col min="8971" max="8972" width="7.44140625" style="83" customWidth="1"/>
    <col min="8973" max="8973" width="6.33203125" style="83" customWidth="1"/>
    <col min="8974" max="8974" width="7.6640625" style="83" customWidth="1"/>
    <col min="8975" max="8975" width="7.33203125" style="83" customWidth="1"/>
    <col min="8976" max="8976" width="7.5546875" style="83" customWidth="1"/>
    <col min="8977" max="8977" width="8.33203125" style="83" customWidth="1"/>
    <col min="8978" max="8978" width="9.33203125" style="83" customWidth="1"/>
    <col min="8979" max="8979" width="7.33203125" style="83" customWidth="1"/>
    <col min="8980" max="8981" width="9.109375" style="83" customWidth="1"/>
    <col min="8982" max="8982" width="8" style="83" customWidth="1"/>
    <col min="8983" max="8984" width="9.109375" style="83" customWidth="1"/>
    <col min="8985" max="8985" width="8" style="83" customWidth="1"/>
    <col min="8986" max="8986" width="9" style="83" customWidth="1"/>
    <col min="8987" max="8987" width="9.33203125" style="83" customWidth="1"/>
    <col min="8988" max="8988" width="6.88671875" style="83" customWidth="1"/>
    <col min="8989" max="9213" width="9.109375" style="83"/>
    <col min="9214" max="9214" width="19.33203125" style="83" customWidth="1"/>
    <col min="9215" max="9215" width="9.6640625" style="83" customWidth="1"/>
    <col min="9216" max="9216" width="9.44140625" style="83" customWidth="1"/>
    <col min="9217" max="9217" width="8.6640625" style="83" customWidth="1"/>
    <col min="9218" max="9219" width="9.44140625" style="83" customWidth="1"/>
    <col min="9220" max="9220" width="7.6640625" style="83" customWidth="1"/>
    <col min="9221" max="9221" width="8.88671875" style="83" customWidth="1"/>
    <col min="9222" max="9222" width="8.6640625" style="83" customWidth="1"/>
    <col min="9223" max="9223" width="7.6640625" style="83" customWidth="1"/>
    <col min="9224" max="9225" width="8.109375" style="83" customWidth="1"/>
    <col min="9226" max="9226" width="6.44140625" style="83" customWidth="1"/>
    <col min="9227" max="9228" width="7.44140625" style="83" customWidth="1"/>
    <col min="9229" max="9229" width="6.33203125" style="83" customWidth="1"/>
    <col min="9230" max="9230" width="7.6640625" style="83" customWidth="1"/>
    <col min="9231" max="9231" width="7.33203125" style="83" customWidth="1"/>
    <col min="9232" max="9232" width="7.5546875" style="83" customWidth="1"/>
    <col min="9233" max="9233" width="8.33203125" style="83" customWidth="1"/>
    <col min="9234" max="9234" width="9.33203125" style="83" customWidth="1"/>
    <col min="9235" max="9235" width="7.33203125" style="83" customWidth="1"/>
    <col min="9236" max="9237" width="9.109375" style="83" customWidth="1"/>
    <col min="9238" max="9238" width="8" style="83" customWidth="1"/>
    <col min="9239" max="9240" width="9.109375" style="83" customWidth="1"/>
    <col min="9241" max="9241" width="8" style="83" customWidth="1"/>
    <col min="9242" max="9242" width="9" style="83" customWidth="1"/>
    <col min="9243" max="9243" width="9.33203125" style="83" customWidth="1"/>
    <col min="9244" max="9244" width="6.88671875" style="83" customWidth="1"/>
    <col min="9245" max="9469" width="9.109375" style="83"/>
    <col min="9470" max="9470" width="19.33203125" style="83" customWidth="1"/>
    <col min="9471" max="9471" width="9.6640625" style="83" customWidth="1"/>
    <col min="9472" max="9472" width="9.44140625" style="83" customWidth="1"/>
    <col min="9473" max="9473" width="8.6640625" style="83" customWidth="1"/>
    <col min="9474" max="9475" width="9.44140625" style="83" customWidth="1"/>
    <col min="9476" max="9476" width="7.6640625" style="83" customWidth="1"/>
    <col min="9477" max="9477" width="8.88671875" style="83" customWidth="1"/>
    <col min="9478" max="9478" width="8.6640625" style="83" customWidth="1"/>
    <col min="9479" max="9479" width="7.6640625" style="83" customWidth="1"/>
    <col min="9480" max="9481" width="8.109375" style="83" customWidth="1"/>
    <col min="9482" max="9482" width="6.44140625" style="83" customWidth="1"/>
    <col min="9483" max="9484" width="7.44140625" style="83" customWidth="1"/>
    <col min="9485" max="9485" width="6.33203125" style="83" customWidth="1"/>
    <col min="9486" max="9486" width="7.6640625" style="83" customWidth="1"/>
    <col min="9487" max="9487" width="7.33203125" style="83" customWidth="1"/>
    <col min="9488" max="9488" width="7.5546875" style="83" customWidth="1"/>
    <col min="9489" max="9489" width="8.33203125" style="83" customWidth="1"/>
    <col min="9490" max="9490" width="9.33203125" style="83" customWidth="1"/>
    <col min="9491" max="9491" width="7.33203125" style="83" customWidth="1"/>
    <col min="9492" max="9493" width="9.109375" style="83" customWidth="1"/>
    <col min="9494" max="9494" width="8" style="83" customWidth="1"/>
    <col min="9495" max="9496" width="9.109375" style="83" customWidth="1"/>
    <col min="9497" max="9497" width="8" style="83" customWidth="1"/>
    <col min="9498" max="9498" width="9" style="83" customWidth="1"/>
    <col min="9499" max="9499" width="9.33203125" style="83" customWidth="1"/>
    <col min="9500" max="9500" width="6.88671875" style="83" customWidth="1"/>
    <col min="9501" max="9725" width="9.109375" style="83"/>
    <col min="9726" max="9726" width="19.33203125" style="83" customWidth="1"/>
    <col min="9727" max="9727" width="9.6640625" style="83" customWidth="1"/>
    <col min="9728" max="9728" width="9.44140625" style="83" customWidth="1"/>
    <col min="9729" max="9729" width="8.6640625" style="83" customWidth="1"/>
    <col min="9730" max="9731" width="9.44140625" style="83" customWidth="1"/>
    <col min="9732" max="9732" width="7.6640625" style="83" customWidth="1"/>
    <col min="9733" max="9733" width="8.88671875" style="83" customWidth="1"/>
    <col min="9734" max="9734" width="8.6640625" style="83" customWidth="1"/>
    <col min="9735" max="9735" width="7.6640625" style="83" customWidth="1"/>
    <col min="9736" max="9737" width="8.109375" style="83" customWidth="1"/>
    <col min="9738" max="9738" width="6.44140625" style="83" customWidth="1"/>
    <col min="9739" max="9740" width="7.44140625" style="83" customWidth="1"/>
    <col min="9741" max="9741" width="6.33203125" style="83" customWidth="1"/>
    <col min="9742" max="9742" width="7.6640625" style="83" customWidth="1"/>
    <col min="9743" max="9743" width="7.33203125" style="83" customWidth="1"/>
    <col min="9744" max="9744" width="7.5546875" style="83" customWidth="1"/>
    <col min="9745" max="9745" width="8.33203125" style="83" customWidth="1"/>
    <col min="9746" max="9746" width="9.33203125" style="83" customWidth="1"/>
    <col min="9747" max="9747" width="7.33203125" style="83" customWidth="1"/>
    <col min="9748" max="9749" width="9.109375" style="83" customWidth="1"/>
    <col min="9750" max="9750" width="8" style="83" customWidth="1"/>
    <col min="9751" max="9752" width="9.109375" style="83" customWidth="1"/>
    <col min="9753" max="9753" width="8" style="83" customWidth="1"/>
    <col min="9754" max="9754" width="9" style="83" customWidth="1"/>
    <col min="9755" max="9755" width="9.33203125" style="83" customWidth="1"/>
    <col min="9756" max="9756" width="6.88671875" style="83" customWidth="1"/>
    <col min="9757" max="9981" width="9.109375" style="83"/>
    <col min="9982" max="9982" width="19.33203125" style="83" customWidth="1"/>
    <col min="9983" max="9983" width="9.6640625" style="83" customWidth="1"/>
    <col min="9984" max="9984" width="9.44140625" style="83" customWidth="1"/>
    <col min="9985" max="9985" width="8.6640625" style="83" customWidth="1"/>
    <col min="9986" max="9987" width="9.44140625" style="83" customWidth="1"/>
    <col min="9988" max="9988" width="7.6640625" style="83" customWidth="1"/>
    <col min="9989" max="9989" width="8.88671875" style="83" customWidth="1"/>
    <col min="9990" max="9990" width="8.6640625" style="83" customWidth="1"/>
    <col min="9991" max="9991" width="7.6640625" style="83" customWidth="1"/>
    <col min="9992" max="9993" width="8.109375" style="83" customWidth="1"/>
    <col min="9994" max="9994" width="6.44140625" style="83" customWidth="1"/>
    <col min="9995" max="9996" width="7.44140625" style="83" customWidth="1"/>
    <col min="9997" max="9997" width="6.33203125" style="83" customWidth="1"/>
    <col min="9998" max="9998" width="7.6640625" style="83" customWidth="1"/>
    <col min="9999" max="9999" width="7.33203125" style="83" customWidth="1"/>
    <col min="10000" max="10000" width="7.5546875" style="83" customWidth="1"/>
    <col min="10001" max="10001" width="8.33203125" style="83" customWidth="1"/>
    <col min="10002" max="10002" width="9.33203125" style="83" customWidth="1"/>
    <col min="10003" max="10003" width="7.33203125" style="83" customWidth="1"/>
    <col min="10004" max="10005" width="9.109375" style="83" customWidth="1"/>
    <col min="10006" max="10006" width="8" style="83" customWidth="1"/>
    <col min="10007" max="10008" width="9.109375" style="83" customWidth="1"/>
    <col min="10009" max="10009" width="8" style="83" customWidth="1"/>
    <col min="10010" max="10010" width="9" style="83" customWidth="1"/>
    <col min="10011" max="10011" width="9.33203125" style="83" customWidth="1"/>
    <col min="10012" max="10012" width="6.88671875" style="83" customWidth="1"/>
    <col min="10013" max="10237" width="9.109375" style="83"/>
    <col min="10238" max="10238" width="19.33203125" style="83" customWidth="1"/>
    <col min="10239" max="10239" width="9.6640625" style="83" customWidth="1"/>
    <col min="10240" max="10240" width="9.44140625" style="83" customWidth="1"/>
    <col min="10241" max="10241" width="8.6640625" style="83" customWidth="1"/>
    <col min="10242" max="10243" width="9.44140625" style="83" customWidth="1"/>
    <col min="10244" max="10244" width="7.6640625" style="83" customWidth="1"/>
    <col min="10245" max="10245" width="8.88671875" style="83" customWidth="1"/>
    <col min="10246" max="10246" width="8.6640625" style="83" customWidth="1"/>
    <col min="10247" max="10247" width="7.6640625" style="83" customWidth="1"/>
    <col min="10248" max="10249" width="8.109375" style="83" customWidth="1"/>
    <col min="10250" max="10250" width="6.44140625" style="83" customWidth="1"/>
    <col min="10251" max="10252" width="7.44140625" style="83" customWidth="1"/>
    <col min="10253" max="10253" width="6.33203125" style="83" customWidth="1"/>
    <col min="10254" max="10254" width="7.6640625" style="83" customWidth="1"/>
    <col min="10255" max="10255" width="7.33203125" style="83" customWidth="1"/>
    <col min="10256" max="10256" width="7.5546875" style="83" customWidth="1"/>
    <col min="10257" max="10257" width="8.33203125" style="83" customWidth="1"/>
    <col min="10258" max="10258" width="9.33203125" style="83" customWidth="1"/>
    <col min="10259" max="10259" width="7.33203125" style="83" customWidth="1"/>
    <col min="10260" max="10261" width="9.109375" style="83" customWidth="1"/>
    <col min="10262" max="10262" width="8" style="83" customWidth="1"/>
    <col min="10263" max="10264" width="9.109375" style="83" customWidth="1"/>
    <col min="10265" max="10265" width="8" style="83" customWidth="1"/>
    <col min="10266" max="10266" width="9" style="83" customWidth="1"/>
    <col min="10267" max="10267" width="9.33203125" style="83" customWidth="1"/>
    <col min="10268" max="10268" width="6.88671875" style="83" customWidth="1"/>
    <col min="10269" max="10493" width="9.109375" style="83"/>
    <col min="10494" max="10494" width="19.33203125" style="83" customWidth="1"/>
    <col min="10495" max="10495" width="9.6640625" style="83" customWidth="1"/>
    <col min="10496" max="10496" width="9.44140625" style="83" customWidth="1"/>
    <col min="10497" max="10497" width="8.6640625" style="83" customWidth="1"/>
    <col min="10498" max="10499" width="9.44140625" style="83" customWidth="1"/>
    <col min="10500" max="10500" width="7.6640625" style="83" customWidth="1"/>
    <col min="10501" max="10501" width="8.88671875" style="83" customWidth="1"/>
    <col min="10502" max="10502" width="8.6640625" style="83" customWidth="1"/>
    <col min="10503" max="10503" width="7.6640625" style="83" customWidth="1"/>
    <col min="10504" max="10505" width="8.109375" style="83" customWidth="1"/>
    <col min="10506" max="10506" width="6.44140625" style="83" customWidth="1"/>
    <col min="10507" max="10508" width="7.44140625" style="83" customWidth="1"/>
    <col min="10509" max="10509" width="6.33203125" style="83" customWidth="1"/>
    <col min="10510" max="10510" width="7.6640625" style="83" customWidth="1"/>
    <col min="10511" max="10511" width="7.33203125" style="83" customWidth="1"/>
    <col min="10512" max="10512" width="7.5546875" style="83" customWidth="1"/>
    <col min="10513" max="10513" width="8.33203125" style="83" customWidth="1"/>
    <col min="10514" max="10514" width="9.33203125" style="83" customWidth="1"/>
    <col min="10515" max="10515" width="7.33203125" style="83" customWidth="1"/>
    <col min="10516" max="10517" width="9.109375" style="83" customWidth="1"/>
    <col min="10518" max="10518" width="8" style="83" customWidth="1"/>
    <col min="10519" max="10520" width="9.109375" style="83" customWidth="1"/>
    <col min="10521" max="10521" width="8" style="83" customWidth="1"/>
    <col min="10522" max="10522" width="9" style="83" customWidth="1"/>
    <col min="10523" max="10523" width="9.33203125" style="83" customWidth="1"/>
    <col min="10524" max="10524" width="6.88671875" style="83" customWidth="1"/>
    <col min="10525" max="10749" width="9.109375" style="83"/>
    <col min="10750" max="10750" width="19.33203125" style="83" customWidth="1"/>
    <col min="10751" max="10751" width="9.6640625" style="83" customWidth="1"/>
    <col min="10752" max="10752" width="9.44140625" style="83" customWidth="1"/>
    <col min="10753" max="10753" width="8.6640625" style="83" customWidth="1"/>
    <col min="10754" max="10755" width="9.44140625" style="83" customWidth="1"/>
    <col min="10756" max="10756" width="7.6640625" style="83" customWidth="1"/>
    <col min="10757" max="10757" width="8.88671875" style="83" customWidth="1"/>
    <col min="10758" max="10758" width="8.6640625" style="83" customWidth="1"/>
    <col min="10759" max="10759" width="7.6640625" style="83" customWidth="1"/>
    <col min="10760" max="10761" width="8.109375" style="83" customWidth="1"/>
    <col min="10762" max="10762" width="6.44140625" style="83" customWidth="1"/>
    <col min="10763" max="10764" width="7.44140625" style="83" customWidth="1"/>
    <col min="10765" max="10765" width="6.33203125" style="83" customWidth="1"/>
    <col min="10766" max="10766" width="7.6640625" style="83" customWidth="1"/>
    <col min="10767" max="10767" width="7.33203125" style="83" customWidth="1"/>
    <col min="10768" max="10768" width="7.5546875" style="83" customWidth="1"/>
    <col min="10769" max="10769" width="8.33203125" style="83" customWidth="1"/>
    <col min="10770" max="10770" width="9.33203125" style="83" customWidth="1"/>
    <col min="10771" max="10771" width="7.33203125" style="83" customWidth="1"/>
    <col min="10772" max="10773" width="9.109375" style="83" customWidth="1"/>
    <col min="10774" max="10774" width="8" style="83" customWidth="1"/>
    <col min="10775" max="10776" width="9.109375" style="83" customWidth="1"/>
    <col min="10777" max="10777" width="8" style="83" customWidth="1"/>
    <col min="10778" max="10778" width="9" style="83" customWidth="1"/>
    <col min="10779" max="10779" width="9.33203125" style="83" customWidth="1"/>
    <col min="10780" max="10780" width="6.88671875" style="83" customWidth="1"/>
    <col min="10781" max="11005" width="9.109375" style="83"/>
    <col min="11006" max="11006" width="19.33203125" style="83" customWidth="1"/>
    <col min="11007" max="11007" width="9.6640625" style="83" customWidth="1"/>
    <col min="11008" max="11008" width="9.44140625" style="83" customWidth="1"/>
    <col min="11009" max="11009" width="8.6640625" style="83" customWidth="1"/>
    <col min="11010" max="11011" width="9.44140625" style="83" customWidth="1"/>
    <col min="11012" max="11012" width="7.6640625" style="83" customWidth="1"/>
    <col min="11013" max="11013" width="8.88671875" style="83" customWidth="1"/>
    <col min="11014" max="11014" width="8.6640625" style="83" customWidth="1"/>
    <col min="11015" max="11015" width="7.6640625" style="83" customWidth="1"/>
    <col min="11016" max="11017" width="8.109375" style="83" customWidth="1"/>
    <col min="11018" max="11018" width="6.44140625" style="83" customWidth="1"/>
    <col min="11019" max="11020" width="7.44140625" style="83" customWidth="1"/>
    <col min="11021" max="11021" width="6.33203125" style="83" customWidth="1"/>
    <col min="11022" max="11022" width="7.6640625" style="83" customWidth="1"/>
    <col min="11023" max="11023" width="7.33203125" style="83" customWidth="1"/>
    <col min="11024" max="11024" width="7.5546875" style="83" customWidth="1"/>
    <col min="11025" max="11025" width="8.33203125" style="83" customWidth="1"/>
    <col min="11026" max="11026" width="9.33203125" style="83" customWidth="1"/>
    <col min="11027" max="11027" width="7.33203125" style="83" customWidth="1"/>
    <col min="11028" max="11029" width="9.109375" style="83" customWidth="1"/>
    <col min="11030" max="11030" width="8" style="83" customWidth="1"/>
    <col min="11031" max="11032" width="9.109375" style="83" customWidth="1"/>
    <col min="11033" max="11033" width="8" style="83" customWidth="1"/>
    <col min="11034" max="11034" width="9" style="83" customWidth="1"/>
    <col min="11035" max="11035" width="9.33203125" style="83" customWidth="1"/>
    <col min="11036" max="11036" width="6.88671875" style="83" customWidth="1"/>
    <col min="11037" max="11261" width="9.109375" style="83"/>
    <col min="11262" max="11262" width="19.33203125" style="83" customWidth="1"/>
    <col min="11263" max="11263" width="9.6640625" style="83" customWidth="1"/>
    <col min="11264" max="11264" width="9.44140625" style="83" customWidth="1"/>
    <col min="11265" max="11265" width="8.6640625" style="83" customWidth="1"/>
    <col min="11266" max="11267" width="9.44140625" style="83" customWidth="1"/>
    <col min="11268" max="11268" width="7.6640625" style="83" customWidth="1"/>
    <col min="11269" max="11269" width="8.88671875" style="83" customWidth="1"/>
    <col min="11270" max="11270" width="8.6640625" style="83" customWidth="1"/>
    <col min="11271" max="11271" width="7.6640625" style="83" customWidth="1"/>
    <col min="11272" max="11273" width="8.109375" style="83" customWidth="1"/>
    <col min="11274" max="11274" width="6.44140625" style="83" customWidth="1"/>
    <col min="11275" max="11276" width="7.44140625" style="83" customWidth="1"/>
    <col min="11277" max="11277" width="6.33203125" style="83" customWidth="1"/>
    <col min="11278" max="11278" width="7.6640625" style="83" customWidth="1"/>
    <col min="11279" max="11279" width="7.33203125" style="83" customWidth="1"/>
    <col min="11280" max="11280" width="7.5546875" style="83" customWidth="1"/>
    <col min="11281" max="11281" width="8.33203125" style="83" customWidth="1"/>
    <col min="11282" max="11282" width="9.33203125" style="83" customWidth="1"/>
    <col min="11283" max="11283" width="7.33203125" style="83" customWidth="1"/>
    <col min="11284" max="11285" width="9.109375" style="83" customWidth="1"/>
    <col min="11286" max="11286" width="8" style="83" customWidth="1"/>
    <col min="11287" max="11288" width="9.109375" style="83" customWidth="1"/>
    <col min="11289" max="11289" width="8" style="83" customWidth="1"/>
    <col min="11290" max="11290" width="9" style="83" customWidth="1"/>
    <col min="11291" max="11291" width="9.33203125" style="83" customWidth="1"/>
    <col min="11292" max="11292" width="6.88671875" style="83" customWidth="1"/>
    <col min="11293" max="11517" width="9.109375" style="83"/>
    <col min="11518" max="11518" width="19.33203125" style="83" customWidth="1"/>
    <col min="11519" max="11519" width="9.6640625" style="83" customWidth="1"/>
    <col min="11520" max="11520" width="9.44140625" style="83" customWidth="1"/>
    <col min="11521" max="11521" width="8.6640625" style="83" customWidth="1"/>
    <col min="11522" max="11523" width="9.44140625" style="83" customWidth="1"/>
    <col min="11524" max="11524" width="7.6640625" style="83" customWidth="1"/>
    <col min="11525" max="11525" width="8.88671875" style="83" customWidth="1"/>
    <col min="11526" max="11526" width="8.6640625" style="83" customWidth="1"/>
    <col min="11527" max="11527" width="7.6640625" style="83" customWidth="1"/>
    <col min="11528" max="11529" width="8.109375" style="83" customWidth="1"/>
    <col min="11530" max="11530" width="6.44140625" style="83" customWidth="1"/>
    <col min="11531" max="11532" width="7.44140625" style="83" customWidth="1"/>
    <col min="11533" max="11533" width="6.33203125" style="83" customWidth="1"/>
    <col min="11534" max="11534" width="7.6640625" style="83" customWidth="1"/>
    <col min="11535" max="11535" width="7.33203125" style="83" customWidth="1"/>
    <col min="11536" max="11536" width="7.5546875" style="83" customWidth="1"/>
    <col min="11537" max="11537" width="8.33203125" style="83" customWidth="1"/>
    <col min="11538" max="11538" width="9.33203125" style="83" customWidth="1"/>
    <col min="11539" max="11539" width="7.33203125" style="83" customWidth="1"/>
    <col min="11540" max="11541" width="9.109375" style="83" customWidth="1"/>
    <col min="11542" max="11542" width="8" style="83" customWidth="1"/>
    <col min="11543" max="11544" width="9.109375" style="83" customWidth="1"/>
    <col min="11545" max="11545" width="8" style="83" customWidth="1"/>
    <col min="11546" max="11546" width="9" style="83" customWidth="1"/>
    <col min="11547" max="11547" width="9.33203125" style="83" customWidth="1"/>
    <col min="11548" max="11548" width="6.88671875" style="83" customWidth="1"/>
    <col min="11549" max="11773" width="9.109375" style="83"/>
    <col min="11774" max="11774" width="19.33203125" style="83" customWidth="1"/>
    <col min="11775" max="11775" width="9.6640625" style="83" customWidth="1"/>
    <col min="11776" max="11776" width="9.44140625" style="83" customWidth="1"/>
    <col min="11777" max="11777" width="8.6640625" style="83" customWidth="1"/>
    <col min="11778" max="11779" width="9.44140625" style="83" customWidth="1"/>
    <col min="11780" max="11780" width="7.6640625" style="83" customWidth="1"/>
    <col min="11781" max="11781" width="8.88671875" style="83" customWidth="1"/>
    <col min="11782" max="11782" width="8.6640625" style="83" customWidth="1"/>
    <col min="11783" max="11783" width="7.6640625" style="83" customWidth="1"/>
    <col min="11784" max="11785" width="8.109375" style="83" customWidth="1"/>
    <col min="11786" max="11786" width="6.44140625" style="83" customWidth="1"/>
    <col min="11787" max="11788" width="7.44140625" style="83" customWidth="1"/>
    <col min="11789" max="11789" width="6.33203125" style="83" customWidth="1"/>
    <col min="11790" max="11790" width="7.6640625" style="83" customWidth="1"/>
    <col min="11791" max="11791" width="7.33203125" style="83" customWidth="1"/>
    <col min="11792" max="11792" width="7.5546875" style="83" customWidth="1"/>
    <col min="11793" max="11793" width="8.33203125" style="83" customWidth="1"/>
    <col min="11794" max="11794" width="9.33203125" style="83" customWidth="1"/>
    <col min="11795" max="11795" width="7.33203125" style="83" customWidth="1"/>
    <col min="11796" max="11797" width="9.109375" style="83" customWidth="1"/>
    <col min="11798" max="11798" width="8" style="83" customWidth="1"/>
    <col min="11799" max="11800" width="9.109375" style="83" customWidth="1"/>
    <col min="11801" max="11801" width="8" style="83" customWidth="1"/>
    <col min="11802" max="11802" width="9" style="83" customWidth="1"/>
    <col min="11803" max="11803" width="9.33203125" style="83" customWidth="1"/>
    <col min="11804" max="11804" width="6.88671875" style="83" customWidth="1"/>
    <col min="11805" max="12029" width="9.109375" style="83"/>
    <col min="12030" max="12030" width="19.33203125" style="83" customWidth="1"/>
    <col min="12031" max="12031" width="9.6640625" style="83" customWidth="1"/>
    <col min="12032" max="12032" width="9.44140625" style="83" customWidth="1"/>
    <col min="12033" max="12033" width="8.6640625" style="83" customWidth="1"/>
    <col min="12034" max="12035" width="9.44140625" style="83" customWidth="1"/>
    <col min="12036" max="12036" width="7.6640625" style="83" customWidth="1"/>
    <col min="12037" max="12037" width="8.88671875" style="83" customWidth="1"/>
    <col min="12038" max="12038" width="8.6640625" style="83" customWidth="1"/>
    <col min="12039" max="12039" width="7.6640625" style="83" customWidth="1"/>
    <col min="12040" max="12041" width="8.109375" style="83" customWidth="1"/>
    <col min="12042" max="12042" width="6.44140625" style="83" customWidth="1"/>
    <col min="12043" max="12044" width="7.44140625" style="83" customWidth="1"/>
    <col min="12045" max="12045" width="6.33203125" style="83" customWidth="1"/>
    <col min="12046" max="12046" width="7.6640625" style="83" customWidth="1"/>
    <col min="12047" max="12047" width="7.33203125" style="83" customWidth="1"/>
    <col min="12048" max="12048" width="7.5546875" style="83" customWidth="1"/>
    <col min="12049" max="12049" width="8.33203125" style="83" customWidth="1"/>
    <col min="12050" max="12050" width="9.33203125" style="83" customWidth="1"/>
    <col min="12051" max="12051" width="7.33203125" style="83" customWidth="1"/>
    <col min="12052" max="12053" width="9.109375" style="83" customWidth="1"/>
    <col min="12054" max="12054" width="8" style="83" customWidth="1"/>
    <col min="12055" max="12056" width="9.109375" style="83" customWidth="1"/>
    <col min="12057" max="12057" width="8" style="83" customWidth="1"/>
    <col min="12058" max="12058" width="9" style="83" customWidth="1"/>
    <col min="12059" max="12059" width="9.33203125" style="83" customWidth="1"/>
    <col min="12060" max="12060" width="6.88671875" style="83" customWidth="1"/>
    <col min="12061" max="12285" width="9.109375" style="83"/>
    <col min="12286" max="12286" width="19.33203125" style="83" customWidth="1"/>
    <col min="12287" max="12287" width="9.6640625" style="83" customWidth="1"/>
    <col min="12288" max="12288" width="9.44140625" style="83" customWidth="1"/>
    <col min="12289" max="12289" width="8.6640625" style="83" customWidth="1"/>
    <col min="12290" max="12291" width="9.44140625" style="83" customWidth="1"/>
    <col min="12292" max="12292" width="7.6640625" style="83" customWidth="1"/>
    <col min="12293" max="12293" width="8.88671875" style="83" customWidth="1"/>
    <col min="12294" max="12294" width="8.6640625" style="83" customWidth="1"/>
    <col min="12295" max="12295" width="7.6640625" style="83" customWidth="1"/>
    <col min="12296" max="12297" width="8.109375" style="83" customWidth="1"/>
    <col min="12298" max="12298" width="6.44140625" style="83" customWidth="1"/>
    <col min="12299" max="12300" width="7.44140625" style="83" customWidth="1"/>
    <col min="12301" max="12301" width="6.33203125" style="83" customWidth="1"/>
    <col min="12302" max="12302" width="7.6640625" style="83" customWidth="1"/>
    <col min="12303" max="12303" width="7.33203125" style="83" customWidth="1"/>
    <col min="12304" max="12304" width="7.5546875" style="83" customWidth="1"/>
    <col min="12305" max="12305" width="8.33203125" style="83" customWidth="1"/>
    <col min="12306" max="12306" width="9.33203125" style="83" customWidth="1"/>
    <col min="12307" max="12307" width="7.33203125" style="83" customWidth="1"/>
    <col min="12308" max="12309" width="9.109375" style="83" customWidth="1"/>
    <col min="12310" max="12310" width="8" style="83" customWidth="1"/>
    <col min="12311" max="12312" width="9.109375" style="83" customWidth="1"/>
    <col min="12313" max="12313" width="8" style="83" customWidth="1"/>
    <col min="12314" max="12314" width="9" style="83" customWidth="1"/>
    <col min="12315" max="12315" width="9.33203125" style="83" customWidth="1"/>
    <col min="12316" max="12316" width="6.88671875" style="83" customWidth="1"/>
    <col min="12317" max="12541" width="9.109375" style="83"/>
    <col min="12542" max="12542" width="19.33203125" style="83" customWidth="1"/>
    <col min="12543" max="12543" width="9.6640625" style="83" customWidth="1"/>
    <col min="12544" max="12544" width="9.44140625" style="83" customWidth="1"/>
    <col min="12545" max="12545" width="8.6640625" style="83" customWidth="1"/>
    <col min="12546" max="12547" width="9.44140625" style="83" customWidth="1"/>
    <col min="12548" max="12548" width="7.6640625" style="83" customWidth="1"/>
    <col min="12549" max="12549" width="8.88671875" style="83" customWidth="1"/>
    <col min="12550" max="12550" width="8.6640625" style="83" customWidth="1"/>
    <col min="12551" max="12551" width="7.6640625" style="83" customWidth="1"/>
    <col min="12552" max="12553" width="8.109375" style="83" customWidth="1"/>
    <col min="12554" max="12554" width="6.44140625" style="83" customWidth="1"/>
    <col min="12555" max="12556" width="7.44140625" style="83" customWidth="1"/>
    <col min="12557" max="12557" width="6.33203125" style="83" customWidth="1"/>
    <col min="12558" max="12558" width="7.6640625" style="83" customWidth="1"/>
    <col min="12559" max="12559" width="7.33203125" style="83" customWidth="1"/>
    <col min="12560" max="12560" width="7.5546875" style="83" customWidth="1"/>
    <col min="12561" max="12561" width="8.33203125" style="83" customWidth="1"/>
    <col min="12562" max="12562" width="9.33203125" style="83" customWidth="1"/>
    <col min="12563" max="12563" width="7.33203125" style="83" customWidth="1"/>
    <col min="12564" max="12565" width="9.109375" style="83" customWidth="1"/>
    <col min="12566" max="12566" width="8" style="83" customWidth="1"/>
    <col min="12567" max="12568" width="9.109375" style="83" customWidth="1"/>
    <col min="12569" max="12569" width="8" style="83" customWidth="1"/>
    <col min="12570" max="12570" width="9" style="83" customWidth="1"/>
    <col min="12571" max="12571" width="9.33203125" style="83" customWidth="1"/>
    <col min="12572" max="12572" width="6.88671875" style="83" customWidth="1"/>
    <col min="12573" max="12797" width="9.109375" style="83"/>
    <col min="12798" max="12798" width="19.33203125" style="83" customWidth="1"/>
    <col min="12799" max="12799" width="9.6640625" style="83" customWidth="1"/>
    <col min="12800" max="12800" width="9.44140625" style="83" customWidth="1"/>
    <col min="12801" max="12801" width="8.6640625" style="83" customWidth="1"/>
    <col min="12802" max="12803" width="9.44140625" style="83" customWidth="1"/>
    <col min="12804" max="12804" width="7.6640625" style="83" customWidth="1"/>
    <col min="12805" max="12805" width="8.88671875" style="83" customWidth="1"/>
    <col min="12806" max="12806" width="8.6640625" style="83" customWidth="1"/>
    <col min="12807" max="12807" width="7.6640625" style="83" customWidth="1"/>
    <col min="12808" max="12809" width="8.109375" style="83" customWidth="1"/>
    <col min="12810" max="12810" width="6.44140625" style="83" customWidth="1"/>
    <col min="12811" max="12812" width="7.44140625" style="83" customWidth="1"/>
    <col min="12813" max="12813" width="6.33203125" style="83" customWidth="1"/>
    <col min="12814" max="12814" width="7.6640625" style="83" customWidth="1"/>
    <col min="12815" max="12815" width="7.33203125" style="83" customWidth="1"/>
    <col min="12816" max="12816" width="7.5546875" style="83" customWidth="1"/>
    <col min="12817" max="12817" width="8.33203125" style="83" customWidth="1"/>
    <col min="12818" max="12818" width="9.33203125" style="83" customWidth="1"/>
    <col min="12819" max="12819" width="7.33203125" style="83" customWidth="1"/>
    <col min="12820" max="12821" width="9.109375" style="83" customWidth="1"/>
    <col min="12822" max="12822" width="8" style="83" customWidth="1"/>
    <col min="12823" max="12824" width="9.109375" style="83" customWidth="1"/>
    <col min="12825" max="12825" width="8" style="83" customWidth="1"/>
    <col min="12826" max="12826" width="9" style="83" customWidth="1"/>
    <col min="12827" max="12827" width="9.33203125" style="83" customWidth="1"/>
    <col min="12828" max="12828" width="6.88671875" style="83" customWidth="1"/>
    <col min="12829" max="13053" width="9.109375" style="83"/>
    <col min="13054" max="13054" width="19.33203125" style="83" customWidth="1"/>
    <col min="13055" max="13055" width="9.6640625" style="83" customWidth="1"/>
    <col min="13056" max="13056" width="9.44140625" style="83" customWidth="1"/>
    <col min="13057" max="13057" width="8.6640625" style="83" customWidth="1"/>
    <col min="13058" max="13059" width="9.44140625" style="83" customWidth="1"/>
    <col min="13060" max="13060" width="7.6640625" style="83" customWidth="1"/>
    <col min="13061" max="13061" width="8.88671875" style="83" customWidth="1"/>
    <col min="13062" max="13062" width="8.6640625" style="83" customWidth="1"/>
    <col min="13063" max="13063" width="7.6640625" style="83" customWidth="1"/>
    <col min="13064" max="13065" width="8.109375" style="83" customWidth="1"/>
    <col min="13066" max="13066" width="6.44140625" style="83" customWidth="1"/>
    <col min="13067" max="13068" width="7.44140625" style="83" customWidth="1"/>
    <col min="13069" max="13069" width="6.33203125" style="83" customWidth="1"/>
    <col min="13070" max="13070" width="7.6640625" style="83" customWidth="1"/>
    <col min="13071" max="13071" width="7.33203125" style="83" customWidth="1"/>
    <col min="13072" max="13072" width="7.5546875" style="83" customWidth="1"/>
    <col min="13073" max="13073" width="8.33203125" style="83" customWidth="1"/>
    <col min="13074" max="13074" width="9.33203125" style="83" customWidth="1"/>
    <col min="13075" max="13075" width="7.33203125" style="83" customWidth="1"/>
    <col min="13076" max="13077" width="9.109375" style="83" customWidth="1"/>
    <col min="13078" max="13078" width="8" style="83" customWidth="1"/>
    <col min="13079" max="13080" width="9.109375" style="83" customWidth="1"/>
    <col min="13081" max="13081" width="8" style="83" customWidth="1"/>
    <col min="13082" max="13082" width="9" style="83" customWidth="1"/>
    <col min="13083" max="13083" width="9.33203125" style="83" customWidth="1"/>
    <col min="13084" max="13084" width="6.88671875" style="83" customWidth="1"/>
    <col min="13085" max="13309" width="9.109375" style="83"/>
    <col min="13310" max="13310" width="19.33203125" style="83" customWidth="1"/>
    <col min="13311" max="13311" width="9.6640625" style="83" customWidth="1"/>
    <col min="13312" max="13312" width="9.44140625" style="83" customWidth="1"/>
    <col min="13313" max="13313" width="8.6640625" style="83" customWidth="1"/>
    <col min="13314" max="13315" width="9.44140625" style="83" customWidth="1"/>
    <col min="13316" max="13316" width="7.6640625" style="83" customWidth="1"/>
    <col min="13317" max="13317" width="8.88671875" style="83" customWidth="1"/>
    <col min="13318" max="13318" width="8.6640625" style="83" customWidth="1"/>
    <col min="13319" max="13319" width="7.6640625" style="83" customWidth="1"/>
    <col min="13320" max="13321" width="8.109375" style="83" customWidth="1"/>
    <col min="13322" max="13322" width="6.44140625" style="83" customWidth="1"/>
    <col min="13323" max="13324" width="7.44140625" style="83" customWidth="1"/>
    <col min="13325" max="13325" width="6.33203125" style="83" customWidth="1"/>
    <col min="13326" max="13326" width="7.6640625" style="83" customWidth="1"/>
    <col min="13327" max="13327" width="7.33203125" style="83" customWidth="1"/>
    <col min="13328" max="13328" width="7.5546875" style="83" customWidth="1"/>
    <col min="13329" max="13329" width="8.33203125" style="83" customWidth="1"/>
    <col min="13330" max="13330" width="9.33203125" style="83" customWidth="1"/>
    <col min="13331" max="13331" width="7.33203125" style="83" customWidth="1"/>
    <col min="13332" max="13333" width="9.109375" style="83" customWidth="1"/>
    <col min="13334" max="13334" width="8" style="83" customWidth="1"/>
    <col min="13335" max="13336" width="9.109375" style="83" customWidth="1"/>
    <col min="13337" max="13337" width="8" style="83" customWidth="1"/>
    <col min="13338" max="13338" width="9" style="83" customWidth="1"/>
    <col min="13339" max="13339" width="9.33203125" style="83" customWidth="1"/>
    <col min="13340" max="13340" width="6.88671875" style="83" customWidth="1"/>
    <col min="13341" max="13565" width="9.109375" style="83"/>
    <col min="13566" max="13566" width="19.33203125" style="83" customWidth="1"/>
    <col min="13567" max="13567" width="9.6640625" style="83" customWidth="1"/>
    <col min="13568" max="13568" width="9.44140625" style="83" customWidth="1"/>
    <col min="13569" max="13569" width="8.6640625" style="83" customWidth="1"/>
    <col min="13570" max="13571" width="9.44140625" style="83" customWidth="1"/>
    <col min="13572" max="13572" width="7.6640625" style="83" customWidth="1"/>
    <col min="13573" max="13573" width="8.88671875" style="83" customWidth="1"/>
    <col min="13574" max="13574" width="8.6640625" style="83" customWidth="1"/>
    <col min="13575" max="13575" width="7.6640625" style="83" customWidth="1"/>
    <col min="13576" max="13577" width="8.109375" style="83" customWidth="1"/>
    <col min="13578" max="13578" width="6.44140625" style="83" customWidth="1"/>
    <col min="13579" max="13580" width="7.44140625" style="83" customWidth="1"/>
    <col min="13581" max="13581" width="6.33203125" style="83" customWidth="1"/>
    <col min="13582" max="13582" width="7.6640625" style="83" customWidth="1"/>
    <col min="13583" max="13583" width="7.33203125" style="83" customWidth="1"/>
    <col min="13584" max="13584" width="7.5546875" style="83" customWidth="1"/>
    <col min="13585" max="13585" width="8.33203125" style="83" customWidth="1"/>
    <col min="13586" max="13586" width="9.33203125" style="83" customWidth="1"/>
    <col min="13587" max="13587" width="7.33203125" style="83" customWidth="1"/>
    <col min="13588" max="13589" width="9.109375" style="83" customWidth="1"/>
    <col min="13590" max="13590" width="8" style="83" customWidth="1"/>
    <col min="13591" max="13592" width="9.109375" style="83" customWidth="1"/>
    <col min="13593" max="13593" width="8" style="83" customWidth="1"/>
    <col min="13594" max="13594" width="9" style="83" customWidth="1"/>
    <col min="13595" max="13595" width="9.33203125" style="83" customWidth="1"/>
    <col min="13596" max="13596" width="6.88671875" style="83" customWidth="1"/>
    <col min="13597" max="13821" width="9.109375" style="83"/>
    <col min="13822" max="13822" width="19.33203125" style="83" customWidth="1"/>
    <col min="13823" max="13823" width="9.6640625" style="83" customWidth="1"/>
    <col min="13824" max="13824" width="9.44140625" style="83" customWidth="1"/>
    <col min="13825" max="13825" width="8.6640625" style="83" customWidth="1"/>
    <col min="13826" max="13827" width="9.44140625" style="83" customWidth="1"/>
    <col min="13828" max="13828" width="7.6640625" style="83" customWidth="1"/>
    <col min="13829" max="13829" width="8.88671875" style="83" customWidth="1"/>
    <col min="13830" max="13830" width="8.6640625" style="83" customWidth="1"/>
    <col min="13831" max="13831" width="7.6640625" style="83" customWidth="1"/>
    <col min="13832" max="13833" width="8.109375" style="83" customWidth="1"/>
    <col min="13834" max="13834" width="6.44140625" style="83" customWidth="1"/>
    <col min="13835" max="13836" width="7.44140625" style="83" customWidth="1"/>
    <col min="13837" max="13837" width="6.33203125" style="83" customWidth="1"/>
    <col min="13838" max="13838" width="7.6640625" style="83" customWidth="1"/>
    <col min="13839" max="13839" width="7.33203125" style="83" customWidth="1"/>
    <col min="13840" max="13840" width="7.5546875" style="83" customWidth="1"/>
    <col min="13841" max="13841" width="8.33203125" style="83" customWidth="1"/>
    <col min="13842" max="13842" width="9.33203125" style="83" customWidth="1"/>
    <col min="13843" max="13843" width="7.33203125" style="83" customWidth="1"/>
    <col min="13844" max="13845" width="9.109375" style="83" customWidth="1"/>
    <col min="13846" max="13846" width="8" style="83" customWidth="1"/>
    <col min="13847" max="13848" width="9.109375" style="83" customWidth="1"/>
    <col min="13849" max="13849" width="8" style="83" customWidth="1"/>
    <col min="13850" max="13850" width="9" style="83" customWidth="1"/>
    <col min="13851" max="13851" width="9.33203125" style="83" customWidth="1"/>
    <col min="13852" max="13852" width="6.88671875" style="83" customWidth="1"/>
    <col min="13853" max="14077" width="9.109375" style="83"/>
    <col min="14078" max="14078" width="19.33203125" style="83" customWidth="1"/>
    <col min="14079" max="14079" width="9.6640625" style="83" customWidth="1"/>
    <col min="14080" max="14080" width="9.44140625" style="83" customWidth="1"/>
    <col min="14081" max="14081" width="8.6640625" style="83" customWidth="1"/>
    <col min="14082" max="14083" width="9.44140625" style="83" customWidth="1"/>
    <col min="14084" max="14084" width="7.6640625" style="83" customWidth="1"/>
    <col min="14085" max="14085" width="8.88671875" style="83" customWidth="1"/>
    <col min="14086" max="14086" width="8.6640625" style="83" customWidth="1"/>
    <col min="14087" max="14087" width="7.6640625" style="83" customWidth="1"/>
    <col min="14088" max="14089" width="8.109375" style="83" customWidth="1"/>
    <col min="14090" max="14090" width="6.44140625" style="83" customWidth="1"/>
    <col min="14091" max="14092" width="7.44140625" style="83" customWidth="1"/>
    <col min="14093" max="14093" width="6.33203125" style="83" customWidth="1"/>
    <col min="14094" max="14094" width="7.6640625" style="83" customWidth="1"/>
    <col min="14095" max="14095" width="7.33203125" style="83" customWidth="1"/>
    <col min="14096" max="14096" width="7.5546875" style="83" customWidth="1"/>
    <col min="14097" max="14097" width="8.33203125" style="83" customWidth="1"/>
    <col min="14098" max="14098" width="9.33203125" style="83" customWidth="1"/>
    <col min="14099" max="14099" width="7.33203125" style="83" customWidth="1"/>
    <col min="14100" max="14101" width="9.109375" style="83" customWidth="1"/>
    <col min="14102" max="14102" width="8" style="83" customWidth="1"/>
    <col min="14103" max="14104" width="9.109375" style="83" customWidth="1"/>
    <col min="14105" max="14105" width="8" style="83" customWidth="1"/>
    <col min="14106" max="14106" width="9" style="83" customWidth="1"/>
    <col min="14107" max="14107" width="9.33203125" style="83" customWidth="1"/>
    <col min="14108" max="14108" width="6.88671875" style="83" customWidth="1"/>
    <col min="14109" max="14333" width="9.109375" style="83"/>
    <col min="14334" max="14334" width="19.33203125" style="83" customWidth="1"/>
    <col min="14335" max="14335" width="9.6640625" style="83" customWidth="1"/>
    <col min="14336" max="14336" width="9.44140625" style="83" customWidth="1"/>
    <col min="14337" max="14337" width="8.6640625" style="83" customWidth="1"/>
    <col min="14338" max="14339" width="9.44140625" style="83" customWidth="1"/>
    <col min="14340" max="14340" width="7.6640625" style="83" customWidth="1"/>
    <col min="14341" max="14341" width="8.88671875" style="83" customWidth="1"/>
    <col min="14342" max="14342" width="8.6640625" style="83" customWidth="1"/>
    <col min="14343" max="14343" width="7.6640625" style="83" customWidth="1"/>
    <col min="14344" max="14345" width="8.109375" style="83" customWidth="1"/>
    <col min="14346" max="14346" width="6.44140625" style="83" customWidth="1"/>
    <col min="14347" max="14348" width="7.44140625" style="83" customWidth="1"/>
    <col min="14349" max="14349" width="6.33203125" style="83" customWidth="1"/>
    <col min="14350" max="14350" width="7.6640625" style="83" customWidth="1"/>
    <col min="14351" max="14351" width="7.33203125" style="83" customWidth="1"/>
    <col min="14352" max="14352" width="7.5546875" style="83" customWidth="1"/>
    <col min="14353" max="14353" width="8.33203125" style="83" customWidth="1"/>
    <col min="14354" max="14354" width="9.33203125" style="83" customWidth="1"/>
    <col min="14355" max="14355" width="7.33203125" style="83" customWidth="1"/>
    <col min="14356" max="14357" width="9.109375" style="83" customWidth="1"/>
    <col min="14358" max="14358" width="8" style="83" customWidth="1"/>
    <col min="14359" max="14360" width="9.109375" style="83" customWidth="1"/>
    <col min="14361" max="14361" width="8" style="83" customWidth="1"/>
    <col min="14362" max="14362" width="9" style="83" customWidth="1"/>
    <col min="14363" max="14363" width="9.33203125" style="83" customWidth="1"/>
    <col min="14364" max="14364" width="6.88671875" style="83" customWidth="1"/>
    <col min="14365" max="14589" width="9.109375" style="83"/>
    <col min="14590" max="14590" width="19.33203125" style="83" customWidth="1"/>
    <col min="14591" max="14591" width="9.6640625" style="83" customWidth="1"/>
    <col min="14592" max="14592" width="9.44140625" style="83" customWidth="1"/>
    <col min="14593" max="14593" width="8.6640625" style="83" customWidth="1"/>
    <col min="14594" max="14595" width="9.44140625" style="83" customWidth="1"/>
    <col min="14596" max="14596" width="7.6640625" style="83" customWidth="1"/>
    <col min="14597" max="14597" width="8.88671875" style="83" customWidth="1"/>
    <col min="14598" max="14598" width="8.6640625" style="83" customWidth="1"/>
    <col min="14599" max="14599" width="7.6640625" style="83" customWidth="1"/>
    <col min="14600" max="14601" width="8.109375" style="83" customWidth="1"/>
    <col min="14602" max="14602" width="6.44140625" style="83" customWidth="1"/>
    <col min="14603" max="14604" width="7.44140625" style="83" customWidth="1"/>
    <col min="14605" max="14605" width="6.33203125" style="83" customWidth="1"/>
    <col min="14606" max="14606" width="7.6640625" style="83" customWidth="1"/>
    <col min="14607" max="14607" width="7.33203125" style="83" customWidth="1"/>
    <col min="14608" max="14608" width="7.5546875" style="83" customWidth="1"/>
    <col min="14609" max="14609" width="8.33203125" style="83" customWidth="1"/>
    <col min="14610" max="14610" width="9.33203125" style="83" customWidth="1"/>
    <col min="14611" max="14611" width="7.33203125" style="83" customWidth="1"/>
    <col min="14612" max="14613" width="9.109375" style="83" customWidth="1"/>
    <col min="14614" max="14614" width="8" style="83" customWidth="1"/>
    <col min="14615" max="14616" width="9.109375" style="83" customWidth="1"/>
    <col min="14617" max="14617" width="8" style="83" customWidth="1"/>
    <col min="14618" max="14618" width="9" style="83" customWidth="1"/>
    <col min="14619" max="14619" width="9.33203125" style="83" customWidth="1"/>
    <col min="14620" max="14620" width="6.88671875" style="83" customWidth="1"/>
    <col min="14621" max="14845" width="9.109375" style="83"/>
    <col min="14846" max="14846" width="19.33203125" style="83" customWidth="1"/>
    <col min="14847" max="14847" width="9.6640625" style="83" customWidth="1"/>
    <col min="14848" max="14848" width="9.44140625" style="83" customWidth="1"/>
    <col min="14849" max="14849" width="8.6640625" style="83" customWidth="1"/>
    <col min="14850" max="14851" width="9.44140625" style="83" customWidth="1"/>
    <col min="14852" max="14852" width="7.6640625" style="83" customWidth="1"/>
    <col min="14853" max="14853" width="8.88671875" style="83" customWidth="1"/>
    <col min="14854" max="14854" width="8.6640625" style="83" customWidth="1"/>
    <col min="14855" max="14855" width="7.6640625" style="83" customWidth="1"/>
    <col min="14856" max="14857" width="8.109375" style="83" customWidth="1"/>
    <col min="14858" max="14858" width="6.44140625" style="83" customWidth="1"/>
    <col min="14859" max="14860" width="7.44140625" style="83" customWidth="1"/>
    <col min="14861" max="14861" width="6.33203125" style="83" customWidth="1"/>
    <col min="14862" max="14862" width="7.6640625" style="83" customWidth="1"/>
    <col min="14863" max="14863" width="7.33203125" style="83" customWidth="1"/>
    <col min="14864" max="14864" width="7.5546875" style="83" customWidth="1"/>
    <col min="14865" max="14865" width="8.33203125" style="83" customWidth="1"/>
    <col min="14866" max="14866" width="9.33203125" style="83" customWidth="1"/>
    <col min="14867" max="14867" width="7.33203125" style="83" customWidth="1"/>
    <col min="14868" max="14869" width="9.109375" style="83" customWidth="1"/>
    <col min="14870" max="14870" width="8" style="83" customWidth="1"/>
    <col min="14871" max="14872" width="9.109375" style="83" customWidth="1"/>
    <col min="14873" max="14873" width="8" style="83" customWidth="1"/>
    <col min="14874" max="14874" width="9" style="83" customWidth="1"/>
    <col min="14875" max="14875" width="9.33203125" style="83" customWidth="1"/>
    <col min="14876" max="14876" width="6.88671875" style="83" customWidth="1"/>
    <col min="14877" max="15101" width="9.109375" style="83"/>
    <col min="15102" max="15102" width="19.33203125" style="83" customWidth="1"/>
    <col min="15103" max="15103" width="9.6640625" style="83" customWidth="1"/>
    <col min="15104" max="15104" width="9.44140625" style="83" customWidth="1"/>
    <col min="15105" max="15105" width="8.6640625" style="83" customWidth="1"/>
    <col min="15106" max="15107" width="9.44140625" style="83" customWidth="1"/>
    <col min="15108" max="15108" width="7.6640625" style="83" customWidth="1"/>
    <col min="15109" max="15109" width="8.88671875" style="83" customWidth="1"/>
    <col min="15110" max="15110" width="8.6640625" style="83" customWidth="1"/>
    <col min="15111" max="15111" width="7.6640625" style="83" customWidth="1"/>
    <col min="15112" max="15113" width="8.109375" style="83" customWidth="1"/>
    <col min="15114" max="15114" width="6.44140625" style="83" customWidth="1"/>
    <col min="15115" max="15116" width="7.44140625" style="83" customWidth="1"/>
    <col min="15117" max="15117" width="6.33203125" style="83" customWidth="1"/>
    <col min="15118" max="15118" width="7.6640625" style="83" customWidth="1"/>
    <col min="15119" max="15119" width="7.33203125" style="83" customWidth="1"/>
    <col min="15120" max="15120" width="7.5546875" style="83" customWidth="1"/>
    <col min="15121" max="15121" width="8.33203125" style="83" customWidth="1"/>
    <col min="15122" max="15122" width="9.33203125" style="83" customWidth="1"/>
    <col min="15123" max="15123" width="7.33203125" style="83" customWidth="1"/>
    <col min="15124" max="15125" width="9.109375" style="83" customWidth="1"/>
    <col min="15126" max="15126" width="8" style="83" customWidth="1"/>
    <col min="15127" max="15128" width="9.109375" style="83" customWidth="1"/>
    <col min="15129" max="15129" width="8" style="83" customWidth="1"/>
    <col min="15130" max="15130" width="9" style="83" customWidth="1"/>
    <col min="15131" max="15131" width="9.33203125" style="83" customWidth="1"/>
    <col min="15132" max="15132" width="6.88671875" style="83" customWidth="1"/>
    <col min="15133" max="15357" width="9.109375" style="83"/>
    <col min="15358" max="15358" width="19.33203125" style="83" customWidth="1"/>
    <col min="15359" max="15359" width="9.6640625" style="83" customWidth="1"/>
    <col min="15360" max="15360" width="9.44140625" style="83" customWidth="1"/>
    <col min="15361" max="15361" width="8.6640625" style="83" customWidth="1"/>
    <col min="15362" max="15363" width="9.44140625" style="83" customWidth="1"/>
    <col min="15364" max="15364" width="7.6640625" style="83" customWidth="1"/>
    <col min="15365" max="15365" width="8.88671875" style="83" customWidth="1"/>
    <col min="15366" max="15366" width="8.6640625" style="83" customWidth="1"/>
    <col min="15367" max="15367" width="7.6640625" style="83" customWidth="1"/>
    <col min="15368" max="15369" width="8.109375" style="83" customWidth="1"/>
    <col min="15370" max="15370" width="6.44140625" style="83" customWidth="1"/>
    <col min="15371" max="15372" width="7.44140625" style="83" customWidth="1"/>
    <col min="15373" max="15373" width="6.33203125" style="83" customWidth="1"/>
    <col min="15374" max="15374" width="7.6640625" style="83" customWidth="1"/>
    <col min="15375" max="15375" width="7.33203125" style="83" customWidth="1"/>
    <col min="15376" max="15376" width="7.5546875" style="83" customWidth="1"/>
    <col min="15377" max="15377" width="8.33203125" style="83" customWidth="1"/>
    <col min="15378" max="15378" width="9.33203125" style="83" customWidth="1"/>
    <col min="15379" max="15379" width="7.33203125" style="83" customWidth="1"/>
    <col min="15380" max="15381" width="9.109375" style="83" customWidth="1"/>
    <col min="15382" max="15382" width="8" style="83" customWidth="1"/>
    <col min="15383" max="15384" width="9.109375" style="83" customWidth="1"/>
    <col min="15385" max="15385" width="8" style="83" customWidth="1"/>
    <col min="15386" max="15386" width="9" style="83" customWidth="1"/>
    <col min="15387" max="15387" width="9.33203125" style="83" customWidth="1"/>
    <col min="15388" max="15388" width="6.88671875" style="83" customWidth="1"/>
    <col min="15389" max="15613" width="9.109375" style="83"/>
    <col min="15614" max="15614" width="19.33203125" style="83" customWidth="1"/>
    <col min="15615" max="15615" width="9.6640625" style="83" customWidth="1"/>
    <col min="15616" max="15616" width="9.44140625" style="83" customWidth="1"/>
    <col min="15617" max="15617" width="8.6640625" style="83" customWidth="1"/>
    <col min="15618" max="15619" width="9.44140625" style="83" customWidth="1"/>
    <col min="15620" max="15620" width="7.6640625" style="83" customWidth="1"/>
    <col min="15621" max="15621" width="8.88671875" style="83" customWidth="1"/>
    <col min="15622" max="15622" width="8.6640625" style="83" customWidth="1"/>
    <col min="15623" max="15623" width="7.6640625" style="83" customWidth="1"/>
    <col min="15624" max="15625" width="8.109375" style="83" customWidth="1"/>
    <col min="15626" max="15626" width="6.44140625" style="83" customWidth="1"/>
    <col min="15627" max="15628" width="7.44140625" style="83" customWidth="1"/>
    <col min="15629" max="15629" width="6.33203125" style="83" customWidth="1"/>
    <col min="15630" max="15630" width="7.6640625" style="83" customWidth="1"/>
    <col min="15631" max="15631" width="7.33203125" style="83" customWidth="1"/>
    <col min="15632" max="15632" width="7.5546875" style="83" customWidth="1"/>
    <col min="15633" max="15633" width="8.33203125" style="83" customWidth="1"/>
    <col min="15634" max="15634" width="9.33203125" style="83" customWidth="1"/>
    <col min="15635" max="15635" width="7.33203125" style="83" customWidth="1"/>
    <col min="15636" max="15637" width="9.109375" style="83" customWidth="1"/>
    <col min="15638" max="15638" width="8" style="83" customWidth="1"/>
    <col min="15639" max="15640" width="9.109375" style="83" customWidth="1"/>
    <col min="15641" max="15641" width="8" style="83" customWidth="1"/>
    <col min="15642" max="15642" width="9" style="83" customWidth="1"/>
    <col min="15643" max="15643" width="9.33203125" style="83" customWidth="1"/>
    <col min="15644" max="15644" width="6.88671875" style="83" customWidth="1"/>
    <col min="15645" max="15869" width="9.109375" style="83"/>
    <col min="15870" max="15870" width="19.33203125" style="83" customWidth="1"/>
    <col min="15871" max="15871" width="9.6640625" style="83" customWidth="1"/>
    <col min="15872" max="15872" width="9.44140625" style="83" customWidth="1"/>
    <col min="15873" max="15873" width="8.6640625" style="83" customWidth="1"/>
    <col min="15874" max="15875" width="9.44140625" style="83" customWidth="1"/>
    <col min="15876" max="15876" width="7.6640625" style="83" customWidth="1"/>
    <col min="15877" max="15877" width="8.88671875" style="83" customWidth="1"/>
    <col min="15878" max="15878" width="8.6640625" style="83" customWidth="1"/>
    <col min="15879" max="15879" width="7.6640625" style="83" customWidth="1"/>
    <col min="15880" max="15881" width="8.109375" style="83" customWidth="1"/>
    <col min="15882" max="15882" width="6.44140625" style="83" customWidth="1"/>
    <col min="15883" max="15884" width="7.44140625" style="83" customWidth="1"/>
    <col min="15885" max="15885" width="6.33203125" style="83" customWidth="1"/>
    <col min="15886" max="15886" width="7.6640625" style="83" customWidth="1"/>
    <col min="15887" max="15887" width="7.33203125" style="83" customWidth="1"/>
    <col min="15888" max="15888" width="7.5546875" style="83" customWidth="1"/>
    <col min="15889" max="15889" width="8.33203125" style="83" customWidth="1"/>
    <col min="15890" max="15890" width="9.33203125" style="83" customWidth="1"/>
    <col min="15891" max="15891" width="7.33203125" style="83" customWidth="1"/>
    <col min="15892" max="15893" width="9.109375" style="83" customWidth="1"/>
    <col min="15894" max="15894" width="8" style="83" customWidth="1"/>
    <col min="15895" max="15896" width="9.109375" style="83" customWidth="1"/>
    <col min="15897" max="15897" width="8" style="83" customWidth="1"/>
    <col min="15898" max="15898" width="9" style="83" customWidth="1"/>
    <col min="15899" max="15899" width="9.33203125" style="83" customWidth="1"/>
    <col min="15900" max="15900" width="6.88671875" style="83" customWidth="1"/>
    <col min="15901" max="16125" width="9.109375" style="83"/>
    <col min="16126" max="16126" width="19.33203125" style="83" customWidth="1"/>
    <col min="16127" max="16127" width="9.6640625" style="83" customWidth="1"/>
    <col min="16128" max="16128" width="9.44140625" style="83" customWidth="1"/>
    <col min="16129" max="16129" width="8.6640625" style="83" customWidth="1"/>
    <col min="16130" max="16131" width="9.44140625" style="83" customWidth="1"/>
    <col min="16132" max="16132" width="7.6640625" style="83" customWidth="1"/>
    <col min="16133" max="16133" width="8.88671875" style="83" customWidth="1"/>
    <col min="16134" max="16134" width="8.6640625" style="83" customWidth="1"/>
    <col min="16135" max="16135" width="7.6640625" style="83" customWidth="1"/>
    <col min="16136" max="16137" width="8.109375" style="83" customWidth="1"/>
    <col min="16138" max="16138" width="6.44140625" style="83" customWidth="1"/>
    <col min="16139" max="16140" width="7.44140625" style="83" customWidth="1"/>
    <col min="16141" max="16141" width="6.33203125" style="83" customWidth="1"/>
    <col min="16142" max="16142" width="7.6640625" style="83" customWidth="1"/>
    <col min="16143" max="16143" width="7.33203125" style="83" customWidth="1"/>
    <col min="16144" max="16144" width="7.5546875" style="83" customWidth="1"/>
    <col min="16145" max="16145" width="8.33203125" style="83" customWidth="1"/>
    <col min="16146" max="16146" width="9.33203125" style="83" customWidth="1"/>
    <col min="16147" max="16147" width="7.33203125" style="83" customWidth="1"/>
    <col min="16148" max="16149" width="9.109375" style="83" customWidth="1"/>
    <col min="16150" max="16150" width="8" style="83" customWidth="1"/>
    <col min="16151" max="16152" width="9.109375" style="83" customWidth="1"/>
    <col min="16153" max="16153" width="8" style="83" customWidth="1"/>
    <col min="16154" max="16154" width="9" style="83" customWidth="1"/>
    <col min="16155" max="16155" width="9.33203125" style="83" customWidth="1"/>
    <col min="16156" max="16156" width="6.88671875" style="83" customWidth="1"/>
    <col min="16157" max="16384" width="9.109375" style="83"/>
  </cols>
  <sheetData>
    <row r="1" spans="1:28" ht="6" customHeight="1"/>
    <row r="2" spans="1:28" s="60" customFormat="1" ht="35.25" customHeight="1">
      <c r="A2" s="157"/>
      <c r="B2" s="355" t="s">
        <v>132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56"/>
      <c r="R2" s="56"/>
      <c r="S2" s="56"/>
      <c r="T2" s="56"/>
      <c r="U2" s="56"/>
      <c r="V2" s="56"/>
      <c r="W2" s="57"/>
      <c r="X2" s="57"/>
      <c r="Y2" s="57"/>
      <c r="AB2" s="186" t="s">
        <v>26</v>
      </c>
    </row>
    <row r="3" spans="1:28" s="60" customFormat="1" ht="11.4" customHeight="1">
      <c r="E3" s="99"/>
      <c r="F3" s="99"/>
      <c r="G3" s="99"/>
      <c r="H3" s="99"/>
      <c r="I3" s="99"/>
      <c r="J3" s="99"/>
      <c r="K3" s="99"/>
      <c r="M3" s="187"/>
      <c r="N3" s="99"/>
      <c r="O3" s="99"/>
      <c r="P3" s="62" t="s">
        <v>9</v>
      </c>
      <c r="Q3" s="99"/>
      <c r="R3" s="99"/>
      <c r="S3" s="99"/>
      <c r="T3" s="99"/>
      <c r="U3" s="99"/>
      <c r="V3" s="99"/>
      <c r="W3" s="99"/>
      <c r="X3" s="188"/>
      <c r="Y3" s="136"/>
      <c r="AB3" s="62" t="s">
        <v>9</v>
      </c>
    </row>
    <row r="4" spans="1:28" s="101" customFormat="1" ht="21.75" customHeight="1">
      <c r="A4" s="318"/>
      <c r="B4" s="330" t="s">
        <v>10</v>
      </c>
      <c r="C4" s="331"/>
      <c r="D4" s="332"/>
      <c r="E4" s="330" t="s">
        <v>24</v>
      </c>
      <c r="F4" s="331"/>
      <c r="G4" s="332"/>
      <c r="H4" s="339" t="s">
        <v>39</v>
      </c>
      <c r="I4" s="339"/>
      <c r="J4" s="339"/>
      <c r="K4" s="330" t="s">
        <v>18</v>
      </c>
      <c r="L4" s="331"/>
      <c r="M4" s="332"/>
      <c r="N4" s="330" t="s">
        <v>25</v>
      </c>
      <c r="O4" s="331"/>
      <c r="P4" s="332"/>
      <c r="Q4" s="330" t="s">
        <v>13</v>
      </c>
      <c r="R4" s="331"/>
      <c r="S4" s="332"/>
      <c r="T4" s="330" t="s">
        <v>19</v>
      </c>
      <c r="U4" s="331"/>
      <c r="V4" s="332"/>
      <c r="W4" s="340" t="s">
        <v>21</v>
      </c>
      <c r="X4" s="341"/>
      <c r="Y4" s="342"/>
      <c r="Z4" s="330" t="s">
        <v>20</v>
      </c>
      <c r="AA4" s="331"/>
      <c r="AB4" s="332"/>
    </row>
    <row r="5" spans="1:28" s="102" customFormat="1" ht="25.5" customHeight="1">
      <c r="A5" s="319"/>
      <c r="B5" s="333"/>
      <c r="C5" s="334"/>
      <c r="D5" s="335"/>
      <c r="E5" s="333"/>
      <c r="F5" s="334"/>
      <c r="G5" s="335"/>
      <c r="H5" s="339"/>
      <c r="I5" s="339"/>
      <c r="J5" s="339"/>
      <c r="K5" s="334"/>
      <c r="L5" s="334"/>
      <c r="M5" s="335"/>
      <c r="N5" s="333"/>
      <c r="O5" s="334"/>
      <c r="P5" s="335"/>
      <c r="Q5" s="333"/>
      <c r="R5" s="334"/>
      <c r="S5" s="335"/>
      <c r="T5" s="333"/>
      <c r="U5" s="334"/>
      <c r="V5" s="335"/>
      <c r="W5" s="343"/>
      <c r="X5" s="344"/>
      <c r="Y5" s="345"/>
      <c r="Z5" s="333"/>
      <c r="AA5" s="334"/>
      <c r="AB5" s="335"/>
    </row>
    <row r="6" spans="1:28" s="102" customFormat="1" ht="9" customHeight="1">
      <c r="A6" s="319"/>
      <c r="B6" s="336"/>
      <c r="C6" s="337"/>
      <c r="D6" s="338"/>
      <c r="E6" s="336"/>
      <c r="F6" s="337"/>
      <c r="G6" s="338"/>
      <c r="H6" s="339"/>
      <c r="I6" s="339"/>
      <c r="J6" s="339"/>
      <c r="K6" s="337"/>
      <c r="L6" s="337"/>
      <c r="M6" s="338"/>
      <c r="N6" s="336"/>
      <c r="O6" s="337"/>
      <c r="P6" s="338"/>
      <c r="Q6" s="336"/>
      <c r="R6" s="337"/>
      <c r="S6" s="338"/>
      <c r="T6" s="336"/>
      <c r="U6" s="337"/>
      <c r="V6" s="338"/>
      <c r="W6" s="346"/>
      <c r="X6" s="347"/>
      <c r="Y6" s="348"/>
      <c r="Z6" s="336"/>
      <c r="AA6" s="337"/>
      <c r="AB6" s="338"/>
    </row>
    <row r="7" spans="1:28" s="63" customFormat="1" ht="26.25" customHeight="1">
      <c r="A7" s="320"/>
      <c r="B7" s="189">
        <v>2020</v>
      </c>
      <c r="C7" s="189">
        <v>2021</v>
      </c>
      <c r="D7" s="190" t="s">
        <v>3</v>
      </c>
      <c r="E7" s="189">
        <v>2020</v>
      </c>
      <c r="F7" s="189">
        <v>2021</v>
      </c>
      <c r="G7" s="190" t="s">
        <v>3</v>
      </c>
      <c r="H7" s="189">
        <v>2020</v>
      </c>
      <c r="I7" s="189">
        <v>2021</v>
      </c>
      <c r="J7" s="190" t="s">
        <v>3</v>
      </c>
      <c r="K7" s="189">
        <v>2020</v>
      </c>
      <c r="L7" s="189">
        <v>2021</v>
      </c>
      <c r="M7" s="190" t="s">
        <v>3</v>
      </c>
      <c r="N7" s="189">
        <v>2020</v>
      </c>
      <c r="O7" s="189">
        <v>2021</v>
      </c>
      <c r="P7" s="190" t="s">
        <v>3</v>
      </c>
      <c r="Q7" s="189">
        <v>2020</v>
      </c>
      <c r="R7" s="189">
        <v>2021</v>
      </c>
      <c r="S7" s="190" t="s">
        <v>3</v>
      </c>
      <c r="T7" s="189">
        <v>2020</v>
      </c>
      <c r="U7" s="189">
        <v>2021</v>
      </c>
      <c r="V7" s="190" t="s">
        <v>3</v>
      </c>
      <c r="W7" s="189">
        <v>2020</v>
      </c>
      <c r="X7" s="189">
        <v>2021</v>
      </c>
      <c r="Y7" s="190" t="s">
        <v>3</v>
      </c>
      <c r="Z7" s="189">
        <v>2020</v>
      </c>
      <c r="AA7" s="189">
        <v>2021</v>
      </c>
      <c r="AB7" s="190" t="s">
        <v>3</v>
      </c>
    </row>
    <row r="8" spans="1:28" s="67" customFormat="1" ht="12" customHeight="1">
      <c r="A8" s="66" t="s">
        <v>5</v>
      </c>
      <c r="B8" s="66">
        <v>1</v>
      </c>
      <c r="C8" s="66">
        <v>2</v>
      </c>
      <c r="D8" s="66">
        <v>3</v>
      </c>
      <c r="E8" s="66">
        <v>4</v>
      </c>
      <c r="F8" s="66">
        <v>5</v>
      </c>
      <c r="G8" s="66">
        <v>6</v>
      </c>
      <c r="H8" s="66">
        <v>7</v>
      </c>
      <c r="I8" s="66">
        <v>8</v>
      </c>
      <c r="J8" s="66">
        <v>9</v>
      </c>
      <c r="K8" s="66">
        <v>10</v>
      </c>
      <c r="L8" s="66">
        <v>11</v>
      </c>
      <c r="M8" s="66">
        <v>12</v>
      </c>
      <c r="N8" s="66">
        <v>13</v>
      </c>
      <c r="O8" s="66">
        <v>14</v>
      </c>
      <c r="P8" s="66">
        <v>15</v>
      </c>
      <c r="Q8" s="66">
        <v>16</v>
      </c>
      <c r="R8" s="66">
        <v>17</v>
      </c>
      <c r="S8" s="66">
        <v>18</v>
      </c>
      <c r="T8" s="66">
        <v>19</v>
      </c>
      <c r="U8" s="66">
        <v>20</v>
      </c>
      <c r="V8" s="66">
        <v>21</v>
      </c>
      <c r="W8" s="66">
        <v>22</v>
      </c>
      <c r="X8" s="66">
        <v>23</v>
      </c>
      <c r="Y8" s="66">
        <v>24</v>
      </c>
      <c r="Z8" s="66">
        <v>25</v>
      </c>
      <c r="AA8" s="66">
        <v>26</v>
      </c>
      <c r="AB8" s="66">
        <v>27</v>
      </c>
    </row>
    <row r="9" spans="1:28" s="73" customFormat="1" ht="24" customHeight="1">
      <c r="A9" s="68" t="s">
        <v>48</v>
      </c>
      <c r="B9" s="69">
        <f>'[12]Доататок 1'!B9-'12'!B9</f>
        <v>41309</v>
      </c>
      <c r="C9" s="69">
        <f>'[12]Доататок 1'!C9-'12'!C9</f>
        <v>43238</v>
      </c>
      <c r="D9" s="70">
        <f>C9/B9*100</f>
        <v>104.66968457236922</v>
      </c>
      <c r="E9" s="71">
        <f>'[12]Доататок 1'!F9-'12'!E9</f>
        <v>17136</v>
      </c>
      <c r="F9" s="71">
        <f>'[12]Доататок 1'!G9-'12'!F9</f>
        <v>16049</v>
      </c>
      <c r="G9" s="191">
        <f>F9/E9*100</f>
        <v>93.656629318394025</v>
      </c>
      <c r="H9" s="71">
        <v>9537</v>
      </c>
      <c r="I9" s="71">
        <v>9133</v>
      </c>
      <c r="J9" s="191">
        <f>I9/H9*100</f>
        <v>95.763867044143865</v>
      </c>
      <c r="K9" s="71">
        <f>'[12]Доататок 1'!AR9-'12'!K9</f>
        <v>2303</v>
      </c>
      <c r="L9" s="71">
        <f>'[12]Доататок 1'!AS9-'12'!L9</f>
        <v>1905</v>
      </c>
      <c r="M9" s="191">
        <f>L9/K9*100</f>
        <v>82.718193660442893</v>
      </c>
      <c r="N9" s="71">
        <v>2944</v>
      </c>
      <c r="O9" s="71">
        <v>2285</v>
      </c>
      <c r="P9" s="191">
        <f>O9/N9*100</f>
        <v>77.615489130434781</v>
      </c>
      <c r="Q9" s="71">
        <f>[13]Шаблон!M7-'12'!Q9</f>
        <v>15632</v>
      </c>
      <c r="R9" s="71">
        <f>[14]Шаблон!M7-'12'!R9</f>
        <v>14906</v>
      </c>
      <c r="S9" s="191">
        <f>R9/Q9*100</f>
        <v>95.355680655066536</v>
      </c>
      <c r="T9" s="71">
        <f>'[12]Доататок 1'!DG9-'12'!T9</f>
        <v>32065</v>
      </c>
      <c r="U9" s="71">
        <f>'[15]Доататок 1'!DH9-'12'!U9</f>
        <v>37342</v>
      </c>
      <c r="V9" s="191">
        <f>U9/T9*100</f>
        <v>116.45719631997504</v>
      </c>
      <c r="W9" s="71">
        <f>'[12]Доататок 1'!DK9-'12'!W9</f>
        <v>8259</v>
      </c>
      <c r="X9" s="71">
        <f>'[12]Доататок 1'!DL9-'12'!X9</f>
        <v>4375</v>
      </c>
      <c r="Y9" s="191">
        <f>X9/W9*100</f>
        <v>52.972514832304149</v>
      </c>
      <c r="Z9" s="71">
        <f>'[15]Доататок 1'!DO9-'12'!Z9</f>
        <v>7540</v>
      </c>
      <c r="AA9" s="71">
        <f>'[12]Доататок 1'!DP9-'12'!AA9</f>
        <v>3691</v>
      </c>
      <c r="AB9" s="192">
        <f>AA9/Z9*100</f>
        <v>48.952254641909818</v>
      </c>
    </row>
    <row r="10" spans="1:28" ht="18" customHeight="1">
      <c r="A10" s="74" t="s">
        <v>49</v>
      </c>
      <c r="B10" s="225">
        <v>5892</v>
      </c>
      <c r="C10" s="225">
        <v>6033</v>
      </c>
      <c r="D10" s="221">
        <v>102.39307535641548</v>
      </c>
      <c r="E10" s="78">
        <v>2287</v>
      </c>
      <c r="F10" s="78">
        <v>1965</v>
      </c>
      <c r="G10" s="79">
        <v>85.920419763882819</v>
      </c>
      <c r="H10" s="78">
        <v>652</v>
      </c>
      <c r="I10" s="78">
        <v>547</v>
      </c>
      <c r="J10" s="79">
        <v>83.895705521472394</v>
      </c>
      <c r="K10" s="78">
        <v>53</v>
      </c>
      <c r="L10" s="78">
        <v>53</v>
      </c>
      <c r="M10" s="79">
        <v>100</v>
      </c>
      <c r="N10" s="78">
        <v>0</v>
      </c>
      <c r="O10" s="78">
        <v>5</v>
      </c>
      <c r="P10" s="79" t="s">
        <v>114</v>
      </c>
      <c r="Q10" s="78">
        <v>1905</v>
      </c>
      <c r="R10" s="78">
        <v>1616</v>
      </c>
      <c r="S10" s="79">
        <v>84.829396325459314</v>
      </c>
      <c r="T10" s="78">
        <v>5165</v>
      </c>
      <c r="U10" s="78">
        <v>5015</v>
      </c>
      <c r="V10" s="79">
        <v>97.095837366892539</v>
      </c>
      <c r="W10" s="78">
        <v>1588</v>
      </c>
      <c r="X10" s="78">
        <f>'[12]Доататок 1'!DL10-'12'!X10</f>
        <v>596</v>
      </c>
      <c r="Y10" s="79">
        <v>47.984886649874056</v>
      </c>
      <c r="Z10" s="78">
        <v>934</v>
      </c>
      <c r="AA10" s="78">
        <f>'[12]Доататок 1'!DP10-'12'!AA10</f>
        <v>489</v>
      </c>
      <c r="AB10" s="193">
        <v>66.809421841541763</v>
      </c>
    </row>
    <row r="11" spans="1:28" ht="18" customHeight="1">
      <c r="A11" s="74" t="s">
        <v>50</v>
      </c>
      <c r="B11" s="225">
        <v>4694</v>
      </c>
      <c r="C11" s="225">
        <v>4959</v>
      </c>
      <c r="D11" s="221">
        <v>105.64550489987217</v>
      </c>
      <c r="E11" s="78">
        <v>1007</v>
      </c>
      <c r="F11" s="78">
        <v>966</v>
      </c>
      <c r="G11" s="79">
        <v>95.928500496524322</v>
      </c>
      <c r="H11" s="78">
        <v>570</v>
      </c>
      <c r="I11" s="78">
        <v>346</v>
      </c>
      <c r="J11" s="79">
        <v>60.701754385964911</v>
      </c>
      <c r="K11" s="78">
        <v>42</v>
      </c>
      <c r="L11" s="78">
        <v>33</v>
      </c>
      <c r="M11" s="79">
        <v>78.571428571428569</v>
      </c>
      <c r="N11" s="78">
        <v>42</v>
      </c>
      <c r="O11" s="78">
        <v>32</v>
      </c>
      <c r="P11" s="79">
        <v>76.19047619047619</v>
      </c>
      <c r="Q11" s="78">
        <v>847</v>
      </c>
      <c r="R11" s="78">
        <v>851</v>
      </c>
      <c r="S11" s="79">
        <v>100.47225501770956</v>
      </c>
      <c r="T11" s="78">
        <v>4330</v>
      </c>
      <c r="U11" s="78">
        <v>8315</v>
      </c>
      <c r="V11" s="79">
        <v>192.03233256351041</v>
      </c>
      <c r="W11" s="78">
        <v>654</v>
      </c>
      <c r="X11" s="78">
        <f>'[12]Доататок 1'!DL11-'12'!X11</f>
        <v>307</v>
      </c>
      <c r="Y11" s="79">
        <v>64.831804281345569</v>
      </c>
      <c r="Z11" s="78">
        <v>418</v>
      </c>
      <c r="AA11" s="78">
        <f>'[12]Доататок 1'!DP11-'12'!AA11</f>
        <v>260</v>
      </c>
      <c r="AB11" s="193">
        <v>78.229665071770341</v>
      </c>
    </row>
    <row r="12" spans="1:28" ht="18" customHeight="1">
      <c r="A12" s="74" t="s">
        <v>51</v>
      </c>
      <c r="B12" s="225">
        <v>1071</v>
      </c>
      <c r="C12" s="225">
        <v>1121</v>
      </c>
      <c r="D12" s="221">
        <v>104.6685340802988</v>
      </c>
      <c r="E12" s="78">
        <v>202</v>
      </c>
      <c r="F12" s="78">
        <v>245</v>
      </c>
      <c r="G12" s="79">
        <v>121.28712871287128</v>
      </c>
      <c r="H12" s="78">
        <v>95</v>
      </c>
      <c r="I12" s="78">
        <v>110</v>
      </c>
      <c r="J12" s="79">
        <v>115.78947368421053</v>
      </c>
      <c r="K12" s="78">
        <v>4</v>
      </c>
      <c r="L12" s="78">
        <v>2</v>
      </c>
      <c r="M12" s="79">
        <v>50</v>
      </c>
      <c r="N12" s="78">
        <v>0</v>
      </c>
      <c r="O12" s="78">
        <v>7</v>
      </c>
      <c r="P12" s="79" t="s">
        <v>114</v>
      </c>
      <c r="Q12" s="78">
        <v>60</v>
      </c>
      <c r="R12" s="78">
        <v>231</v>
      </c>
      <c r="S12" s="79">
        <v>385</v>
      </c>
      <c r="T12" s="78">
        <v>985</v>
      </c>
      <c r="U12" s="78">
        <v>937</v>
      </c>
      <c r="V12" s="79">
        <v>95.126903553299485</v>
      </c>
      <c r="W12" s="78">
        <v>137</v>
      </c>
      <c r="X12" s="78">
        <f>'[12]Доататок 1'!DL12-'12'!X12</f>
        <v>61</v>
      </c>
      <c r="Y12" s="79">
        <v>50.364963503649641</v>
      </c>
      <c r="Z12" s="78">
        <v>86</v>
      </c>
      <c r="AA12" s="78">
        <f>'[12]Доататок 1'!DP12-'12'!AA12</f>
        <v>49</v>
      </c>
      <c r="AB12" s="193">
        <v>74.418604651162795</v>
      </c>
    </row>
    <row r="13" spans="1:28" ht="18" customHeight="1">
      <c r="A13" s="74" t="s">
        <v>52</v>
      </c>
      <c r="B13" s="225">
        <v>2406</v>
      </c>
      <c r="C13" s="225">
        <v>2665</v>
      </c>
      <c r="D13" s="221">
        <v>110.76475477971736</v>
      </c>
      <c r="E13" s="78">
        <v>959</v>
      </c>
      <c r="F13" s="78">
        <v>1042</v>
      </c>
      <c r="G13" s="79">
        <v>108.6548488008342</v>
      </c>
      <c r="H13" s="78">
        <v>419</v>
      </c>
      <c r="I13" s="78">
        <v>504</v>
      </c>
      <c r="J13" s="79">
        <v>120.28639618138426</v>
      </c>
      <c r="K13" s="78">
        <v>108</v>
      </c>
      <c r="L13" s="78">
        <v>72</v>
      </c>
      <c r="M13" s="79">
        <v>66.666666666666657</v>
      </c>
      <c r="N13" s="78">
        <v>201</v>
      </c>
      <c r="O13" s="78">
        <v>238</v>
      </c>
      <c r="P13" s="79">
        <v>118.40796019900498</v>
      </c>
      <c r="Q13" s="78">
        <v>916</v>
      </c>
      <c r="R13" s="78">
        <v>980</v>
      </c>
      <c r="S13" s="79">
        <v>106.98689956331877</v>
      </c>
      <c r="T13" s="78">
        <v>2039</v>
      </c>
      <c r="U13" s="78">
        <v>1944</v>
      </c>
      <c r="V13" s="79">
        <v>95.340853359489941</v>
      </c>
      <c r="W13" s="78">
        <v>591</v>
      </c>
      <c r="X13" s="78">
        <f>'[12]Доататок 1'!DL13-'12'!X13</f>
        <v>283</v>
      </c>
      <c r="Y13" s="79">
        <v>65.482233502538065</v>
      </c>
      <c r="Z13" s="78">
        <v>649</v>
      </c>
      <c r="AA13" s="78">
        <f>'[12]Доататок 1'!DP13-'12'!AA13</f>
        <v>214</v>
      </c>
      <c r="AB13" s="193">
        <v>42.681047765793529</v>
      </c>
    </row>
    <row r="14" spans="1:28" ht="18" customHeight="1">
      <c r="A14" s="74" t="s">
        <v>53</v>
      </c>
      <c r="B14" s="225">
        <v>2815</v>
      </c>
      <c r="C14" s="225">
        <v>3114</v>
      </c>
      <c r="D14" s="221">
        <v>110.62166962699823</v>
      </c>
      <c r="E14" s="78">
        <v>881</v>
      </c>
      <c r="F14" s="78">
        <v>789</v>
      </c>
      <c r="G14" s="79">
        <v>89.557321225879676</v>
      </c>
      <c r="H14" s="78">
        <v>492</v>
      </c>
      <c r="I14" s="78">
        <v>500</v>
      </c>
      <c r="J14" s="79">
        <v>101.62601626016261</v>
      </c>
      <c r="K14" s="78">
        <v>146</v>
      </c>
      <c r="L14" s="78">
        <v>28</v>
      </c>
      <c r="M14" s="79">
        <v>19.17808219178082</v>
      </c>
      <c r="N14" s="78">
        <v>141</v>
      </c>
      <c r="O14" s="78">
        <v>60</v>
      </c>
      <c r="P14" s="79">
        <v>42.553191489361701</v>
      </c>
      <c r="Q14" s="78">
        <v>566</v>
      </c>
      <c r="R14" s="78">
        <v>722</v>
      </c>
      <c r="S14" s="79">
        <v>127.56183745583039</v>
      </c>
      <c r="T14" s="78">
        <v>2339</v>
      </c>
      <c r="U14" s="78">
        <v>3474</v>
      </c>
      <c r="V14" s="79">
        <v>148.52501068832836</v>
      </c>
      <c r="W14" s="78">
        <v>413</v>
      </c>
      <c r="X14" s="78">
        <f>'[12]Доататок 1'!DL14-'12'!X14</f>
        <v>247</v>
      </c>
      <c r="Y14" s="79">
        <v>79.1767554479419</v>
      </c>
      <c r="Z14" s="78">
        <v>365</v>
      </c>
      <c r="AA14" s="78">
        <f>'[12]Доататок 1'!DP14-'12'!AA14</f>
        <v>227</v>
      </c>
      <c r="AB14" s="193">
        <v>73.698630136986296</v>
      </c>
    </row>
    <row r="15" spans="1:28" ht="18" customHeight="1">
      <c r="A15" s="74" t="s">
        <v>54</v>
      </c>
      <c r="B15" s="225">
        <v>2561</v>
      </c>
      <c r="C15" s="225">
        <v>2736</v>
      </c>
      <c r="D15" s="221">
        <v>106.83326825458805</v>
      </c>
      <c r="E15" s="78">
        <v>1311</v>
      </c>
      <c r="F15" s="78">
        <v>1435</v>
      </c>
      <c r="G15" s="79">
        <v>109.45842868039664</v>
      </c>
      <c r="H15" s="78">
        <v>716</v>
      </c>
      <c r="I15" s="78">
        <v>756</v>
      </c>
      <c r="J15" s="79">
        <v>105.58659217877096</v>
      </c>
      <c r="K15" s="78">
        <v>261</v>
      </c>
      <c r="L15" s="78">
        <v>214</v>
      </c>
      <c r="M15" s="79">
        <v>81.992337164750964</v>
      </c>
      <c r="N15" s="78">
        <v>268</v>
      </c>
      <c r="O15" s="78">
        <v>176</v>
      </c>
      <c r="P15" s="79">
        <v>65.671641791044777</v>
      </c>
      <c r="Q15" s="78">
        <v>1273</v>
      </c>
      <c r="R15" s="78">
        <v>1379</v>
      </c>
      <c r="S15" s="79">
        <v>108.32678711704635</v>
      </c>
      <c r="T15" s="78">
        <v>1722</v>
      </c>
      <c r="U15" s="78">
        <v>1700</v>
      </c>
      <c r="V15" s="79">
        <v>98.722415795586528</v>
      </c>
      <c r="W15" s="78">
        <v>664</v>
      </c>
      <c r="X15" s="78">
        <f>'[12]Доататок 1'!DL15-'12'!X15</f>
        <v>435</v>
      </c>
      <c r="Y15" s="79">
        <v>86.596385542168676</v>
      </c>
      <c r="Z15" s="78">
        <v>589</v>
      </c>
      <c r="AA15" s="78">
        <f>'[12]Доататок 1'!DP15-'12'!AA15</f>
        <v>350</v>
      </c>
      <c r="AB15" s="193">
        <v>77.249575551782684</v>
      </c>
    </row>
    <row r="16" spans="1:28" ht="18" customHeight="1">
      <c r="A16" s="74" t="s">
        <v>55</v>
      </c>
      <c r="B16" s="225">
        <v>1095</v>
      </c>
      <c r="C16" s="225">
        <v>1274</v>
      </c>
      <c r="D16" s="221">
        <v>116.34703196347031</v>
      </c>
      <c r="E16" s="78">
        <v>172</v>
      </c>
      <c r="F16" s="78">
        <v>129</v>
      </c>
      <c r="G16" s="79">
        <v>75</v>
      </c>
      <c r="H16" s="78">
        <v>214</v>
      </c>
      <c r="I16" s="78">
        <v>176</v>
      </c>
      <c r="J16" s="79">
        <v>82.242990654205599</v>
      </c>
      <c r="K16" s="78">
        <v>7</v>
      </c>
      <c r="L16" s="78">
        <v>4</v>
      </c>
      <c r="M16" s="79">
        <v>57.142857142857139</v>
      </c>
      <c r="N16" s="78">
        <v>0</v>
      </c>
      <c r="O16" s="78">
        <v>2</v>
      </c>
      <c r="P16" s="79" t="s">
        <v>114</v>
      </c>
      <c r="Q16" s="78">
        <v>156</v>
      </c>
      <c r="R16" s="78">
        <v>120</v>
      </c>
      <c r="S16" s="79">
        <v>76.923076923076934</v>
      </c>
      <c r="T16" s="78">
        <v>985</v>
      </c>
      <c r="U16" s="78">
        <v>1207</v>
      </c>
      <c r="V16" s="79">
        <v>122.53807106598984</v>
      </c>
      <c r="W16" s="78">
        <v>76</v>
      </c>
      <c r="X16" s="78">
        <f>'[12]Доататок 1'!DL16-'12'!X16</f>
        <v>33</v>
      </c>
      <c r="Y16" s="79">
        <v>56.578947368421048</v>
      </c>
      <c r="Z16" s="78">
        <v>71</v>
      </c>
      <c r="AA16" s="78">
        <f>'[12]Доататок 1'!DP16-'12'!AA16</f>
        <v>27</v>
      </c>
      <c r="AB16" s="193">
        <v>52.112676056338024</v>
      </c>
    </row>
    <row r="17" spans="1:28" ht="18" customHeight="1">
      <c r="A17" s="74" t="s">
        <v>56</v>
      </c>
      <c r="B17" s="225">
        <v>1054</v>
      </c>
      <c r="C17" s="225">
        <v>1117</v>
      </c>
      <c r="D17" s="221">
        <v>105.97722960151803</v>
      </c>
      <c r="E17" s="78">
        <v>313</v>
      </c>
      <c r="F17" s="78">
        <v>290</v>
      </c>
      <c r="G17" s="79">
        <v>92.651757188498408</v>
      </c>
      <c r="H17" s="78">
        <v>212</v>
      </c>
      <c r="I17" s="78">
        <v>212</v>
      </c>
      <c r="J17" s="79">
        <v>100</v>
      </c>
      <c r="K17" s="78">
        <v>29</v>
      </c>
      <c r="L17" s="78">
        <v>41</v>
      </c>
      <c r="M17" s="79">
        <v>141.37931034482759</v>
      </c>
      <c r="N17" s="78">
        <v>55</v>
      </c>
      <c r="O17" s="78">
        <v>23</v>
      </c>
      <c r="P17" s="79">
        <v>41.818181818181813</v>
      </c>
      <c r="Q17" s="78">
        <v>302</v>
      </c>
      <c r="R17" s="78">
        <v>283</v>
      </c>
      <c r="S17" s="79">
        <v>93.708609271523187</v>
      </c>
      <c r="T17" s="78">
        <v>913</v>
      </c>
      <c r="U17" s="78">
        <v>913</v>
      </c>
      <c r="V17" s="79">
        <v>100</v>
      </c>
      <c r="W17" s="78">
        <v>179</v>
      </c>
      <c r="X17" s="78">
        <f>'[12]Доататок 1'!DL17-'12'!X17</f>
        <v>99</v>
      </c>
      <c r="Y17" s="79">
        <v>64.245810055865931</v>
      </c>
      <c r="Z17" s="78">
        <v>156</v>
      </c>
      <c r="AA17" s="78">
        <f>'[12]Доататок 1'!DP17-'12'!AA17</f>
        <v>88</v>
      </c>
      <c r="AB17" s="193">
        <v>73.076923076923066</v>
      </c>
    </row>
    <row r="18" spans="1:28" ht="18" customHeight="1">
      <c r="A18" s="74" t="s">
        <v>57</v>
      </c>
      <c r="B18" s="225">
        <v>1334</v>
      </c>
      <c r="C18" s="225">
        <v>1406</v>
      </c>
      <c r="D18" s="221">
        <v>105.39730134932535</v>
      </c>
      <c r="E18" s="78">
        <v>687</v>
      </c>
      <c r="F18" s="78">
        <v>664</v>
      </c>
      <c r="G18" s="79">
        <v>96.652110625909742</v>
      </c>
      <c r="H18" s="78">
        <v>373</v>
      </c>
      <c r="I18" s="78">
        <v>453</v>
      </c>
      <c r="J18" s="79">
        <v>121.44772117962465</v>
      </c>
      <c r="K18" s="78">
        <v>79</v>
      </c>
      <c r="L18" s="78">
        <v>105</v>
      </c>
      <c r="M18" s="79">
        <v>132.91139240506328</v>
      </c>
      <c r="N18" s="78">
        <v>152</v>
      </c>
      <c r="O18" s="78">
        <v>146</v>
      </c>
      <c r="P18" s="79">
        <v>96.05263157894737</v>
      </c>
      <c r="Q18" s="78">
        <v>629</v>
      </c>
      <c r="R18" s="78">
        <v>627</v>
      </c>
      <c r="S18" s="79">
        <v>99.682034976152622</v>
      </c>
      <c r="T18" s="78">
        <v>939</v>
      </c>
      <c r="U18" s="78">
        <v>1154</v>
      </c>
      <c r="V18" s="79">
        <v>122.89669861554846</v>
      </c>
      <c r="W18" s="78">
        <v>292</v>
      </c>
      <c r="X18" s="78">
        <f>'[12]Доататок 1'!DL18-'12'!X18</f>
        <v>153</v>
      </c>
      <c r="Y18" s="79">
        <v>81.506849315068493</v>
      </c>
      <c r="Z18" s="78">
        <v>286</v>
      </c>
      <c r="AA18" s="78">
        <f>'[12]Доататок 1'!DP18-'12'!AA18</f>
        <v>133</v>
      </c>
      <c r="AB18" s="193">
        <v>61.53846153846154</v>
      </c>
    </row>
    <row r="19" spans="1:28" ht="18" customHeight="1">
      <c r="A19" s="74" t="s">
        <v>58</v>
      </c>
      <c r="B19" s="225">
        <v>1632</v>
      </c>
      <c r="C19" s="225">
        <v>1833</v>
      </c>
      <c r="D19" s="221">
        <v>112.31617647058823</v>
      </c>
      <c r="E19" s="78">
        <v>380</v>
      </c>
      <c r="F19" s="78">
        <v>424</v>
      </c>
      <c r="G19" s="79">
        <v>111.57894736842104</v>
      </c>
      <c r="H19" s="78">
        <v>359</v>
      </c>
      <c r="I19" s="78">
        <v>406</v>
      </c>
      <c r="J19" s="79">
        <v>113.09192200557104</v>
      </c>
      <c r="K19" s="78">
        <v>71</v>
      </c>
      <c r="L19" s="78">
        <v>89</v>
      </c>
      <c r="M19" s="79">
        <v>125.35211267605635</v>
      </c>
      <c r="N19" s="78">
        <v>19</v>
      </c>
      <c r="O19" s="78">
        <v>25</v>
      </c>
      <c r="P19" s="79">
        <v>131.57894736842107</v>
      </c>
      <c r="Q19" s="78">
        <v>358</v>
      </c>
      <c r="R19" s="78">
        <v>346</v>
      </c>
      <c r="S19" s="79">
        <v>96.648044692737429</v>
      </c>
      <c r="T19" s="78">
        <v>1447</v>
      </c>
      <c r="U19" s="78">
        <v>1374</v>
      </c>
      <c r="V19" s="79">
        <v>94.955079474775388</v>
      </c>
      <c r="W19" s="78">
        <v>202</v>
      </c>
      <c r="X19" s="78">
        <f>'[12]Доататок 1'!DL19-'12'!X19</f>
        <v>128</v>
      </c>
      <c r="Y19" s="79">
        <v>89.10891089108911</v>
      </c>
      <c r="Z19" s="78">
        <v>177</v>
      </c>
      <c r="AA19" s="78">
        <f>'[12]Доататок 1'!DP19-'12'!AA19</f>
        <v>116</v>
      </c>
      <c r="AB19" s="193">
        <v>85.875706214689259</v>
      </c>
    </row>
    <row r="20" spans="1:28" ht="18" customHeight="1">
      <c r="A20" s="74" t="s">
        <v>59</v>
      </c>
      <c r="B20" s="225">
        <v>749</v>
      </c>
      <c r="C20" s="225">
        <v>671</v>
      </c>
      <c r="D20" s="221">
        <v>89.586114819759672</v>
      </c>
      <c r="E20" s="78">
        <v>350</v>
      </c>
      <c r="F20" s="78">
        <v>265</v>
      </c>
      <c r="G20" s="79">
        <v>75.714285714285708</v>
      </c>
      <c r="H20" s="78">
        <v>120</v>
      </c>
      <c r="I20" s="78">
        <v>122</v>
      </c>
      <c r="J20" s="79">
        <v>101.66666666666666</v>
      </c>
      <c r="K20" s="78">
        <v>10</v>
      </c>
      <c r="L20" s="78">
        <v>16</v>
      </c>
      <c r="M20" s="79">
        <v>160</v>
      </c>
      <c r="N20" s="78">
        <v>28</v>
      </c>
      <c r="O20" s="78">
        <v>26</v>
      </c>
      <c r="P20" s="79">
        <v>92.857142857142861</v>
      </c>
      <c r="Q20" s="78">
        <v>333</v>
      </c>
      <c r="R20" s="78">
        <v>249</v>
      </c>
      <c r="S20" s="79">
        <v>74.774774774774784</v>
      </c>
      <c r="T20" s="78">
        <v>575</v>
      </c>
      <c r="U20" s="78">
        <v>467</v>
      </c>
      <c r="V20" s="79">
        <v>81.217391304347828</v>
      </c>
      <c r="W20" s="78">
        <v>175</v>
      </c>
      <c r="X20" s="78">
        <f>'[12]Доататок 1'!DL20-'12'!X20</f>
        <v>42</v>
      </c>
      <c r="Y20" s="79">
        <v>33.142857142857139</v>
      </c>
      <c r="Z20" s="78">
        <v>168</v>
      </c>
      <c r="AA20" s="78">
        <f>'[12]Доататок 1'!DP20-'12'!AA20</f>
        <v>29</v>
      </c>
      <c r="AB20" s="193">
        <v>25.595238095238095</v>
      </c>
    </row>
    <row r="21" spans="1:28" ht="18" customHeight="1">
      <c r="A21" s="74" t="s">
        <v>60</v>
      </c>
      <c r="B21" s="225">
        <v>608</v>
      </c>
      <c r="C21" s="225">
        <v>698</v>
      </c>
      <c r="D21" s="221">
        <v>114.80263157894737</v>
      </c>
      <c r="E21" s="78">
        <v>317</v>
      </c>
      <c r="F21" s="78">
        <v>380</v>
      </c>
      <c r="G21" s="79">
        <v>119.87381703470032</v>
      </c>
      <c r="H21" s="78">
        <v>196</v>
      </c>
      <c r="I21" s="78">
        <v>247</v>
      </c>
      <c r="J21" s="79">
        <v>126.0204081632653</v>
      </c>
      <c r="K21" s="78">
        <v>86</v>
      </c>
      <c r="L21" s="78">
        <v>62</v>
      </c>
      <c r="M21" s="79">
        <v>72.093023255813947</v>
      </c>
      <c r="N21" s="78">
        <v>100</v>
      </c>
      <c r="O21" s="78">
        <v>61</v>
      </c>
      <c r="P21" s="79">
        <v>61</v>
      </c>
      <c r="Q21" s="78">
        <v>305</v>
      </c>
      <c r="R21" s="78">
        <v>359</v>
      </c>
      <c r="S21" s="79">
        <v>117.70491803278689</v>
      </c>
      <c r="T21" s="78">
        <v>424</v>
      </c>
      <c r="U21" s="78">
        <v>434</v>
      </c>
      <c r="V21" s="79">
        <v>102.35849056603774</v>
      </c>
      <c r="W21" s="78">
        <v>133</v>
      </c>
      <c r="X21" s="78">
        <f>'[12]Доататок 1'!DL21-'12'!X21</f>
        <v>96</v>
      </c>
      <c r="Y21" s="79">
        <v>89.473684210526315</v>
      </c>
      <c r="Z21" s="78">
        <v>145</v>
      </c>
      <c r="AA21" s="78">
        <f>'[12]Доататок 1'!DP21-'12'!AA21</f>
        <v>85</v>
      </c>
      <c r="AB21" s="193">
        <v>58.620689655172406</v>
      </c>
    </row>
    <row r="22" spans="1:28" ht="18" customHeight="1">
      <c r="A22" s="74" t="s">
        <v>61</v>
      </c>
      <c r="B22" s="225">
        <v>1403</v>
      </c>
      <c r="C22" s="225">
        <v>1153</v>
      </c>
      <c r="D22" s="221">
        <v>82.181040627227375</v>
      </c>
      <c r="E22" s="78">
        <v>1319</v>
      </c>
      <c r="F22" s="78">
        <v>1079</v>
      </c>
      <c r="G22" s="79">
        <v>81.804397270659592</v>
      </c>
      <c r="H22" s="78">
        <v>597</v>
      </c>
      <c r="I22" s="78">
        <v>473</v>
      </c>
      <c r="J22" s="79">
        <v>79.22948073701842</v>
      </c>
      <c r="K22" s="78">
        <v>27</v>
      </c>
      <c r="L22" s="78">
        <v>49</v>
      </c>
      <c r="M22" s="79">
        <v>181.4814814814815</v>
      </c>
      <c r="N22" s="78">
        <v>220</v>
      </c>
      <c r="O22" s="78">
        <v>69</v>
      </c>
      <c r="P22" s="79">
        <v>31.363636363636367</v>
      </c>
      <c r="Q22" s="78">
        <v>1310</v>
      </c>
      <c r="R22" s="78">
        <v>1049</v>
      </c>
      <c r="S22" s="79">
        <v>80.07633587786259</v>
      </c>
      <c r="T22" s="78">
        <v>693</v>
      </c>
      <c r="U22" s="78">
        <v>456</v>
      </c>
      <c r="V22" s="79">
        <v>65.800865800865807</v>
      </c>
      <c r="W22" s="78">
        <v>611</v>
      </c>
      <c r="X22" s="78">
        <f>'[12]Доататок 1'!DL22-'12'!X22</f>
        <v>346</v>
      </c>
      <c r="Y22" s="79">
        <v>74.631751227495911</v>
      </c>
      <c r="Z22" s="78">
        <v>681</v>
      </c>
      <c r="AA22" s="78">
        <f>'[12]Доататок 1'!DP22-'12'!AA22</f>
        <v>308</v>
      </c>
      <c r="AB22" s="193">
        <v>58.737151248164466</v>
      </c>
    </row>
    <row r="23" spans="1:28" ht="18" customHeight="1">
      <c r="A23" s="74" t="s">
        <v>62</v>
      </c>
      <c r="B23" s="225">
        <v>627</v>
      </c>
      <c r="C23" s="225">
        <v>572</v>
      </c>
      <c r="D23" s="221">
        <v>91.228070175438589</v>
      </c>
      <c r="E23" s="78">
        <v>574</v>
      </c>
      <c r="F23" s="78">
        <v>520</v>
      </c>
      <c r="G23" s="79">
        <v>90.592334494773525</v>
      </c>
      <c r="H23" s="78">
        <v>327</v>
      </c>
      <c r="I23" s="78">
        <v>294</v>
      </c>
      <c r="J23" s="79">
        <v>89.908256880733944</v>
      </c>
      <c r="K23" s="78">
        <v>184</v>
      </c>
      <c r="L23" s="78">
        <v>142</v>
      </c>
      <c r="M23" s="79">
        <v>77.173913043478265</v>
      </c>
      <c r="N23" s="78">
        <v>316</v>
      </c>
      <c r="O23" s="78">
        <v>239</v>
      </c>
      <c r="P23" s="79">
        <v>75.632911392405063</v>
      </c>
      <c r="Q23" s="78">
        <v>573</v>
      </c>
      <c r="R23" s="78">
        <v>518</v>
      </c>
      <c r="S23" s="79">
        <v>90.401396160558463</v>
      </c>
      <c r="T23" s="78">
        <v>245</v>
      </c>
      <c r="U23" s="78">
        <v>171</v>
      </c>
      <c r="V23" s="79">
        <v>69.795918367346943</v>
      </c>
      <c r="W23" s="78">
        <v>192</v>
      </c>
      <c r="X23" s="78">
        <f>'[12]Доататок 1'!DL23-'12'!X23</f>
        <v>94</v>
      </c>
      <c r="Y23" s="79">
        <v>61.979166666666664</v>
      </c>
      <c r="Z23" s="78">
        <v>230</v>
      </c>
      <c r="AA23" s="78">
        <f>'[12]Доататок 1'!DP23-'12'!AA23</f>
        <v>90</v>
      </c>
      <c r="AB23" s="193">
        <v>49.565217391304351</v>
      </c>
    </row>
    <row r="24" spans="1:28" ht="18" customHeight="1">
      <c r="A24" s="74" t="s">
        <v>63</v>
      </c>
      <c r="B24" s="225">
        <v>382</v>
      </c>
      <c r="C24" s="225">
        <v>398</v>
      </c>
      <c r="D24" s="221">
        <v>104.18848167539268</v>
      </c>
      <c r="E24" s="78">
        <v>242</v>
      </c>
      <c r="F24" s="78">
        <v>249</v>
      </c>
      <c r="G24" s="79">
        <v>102.89256198347107</v>
      </c>
      <c r="H24" s="78">
        <v>170</v>
      </c>
      <c r="I24" s="78">
        <v>163</v>
      </c>
      <c r="J24" s="79">
        <v>95.882352941176478</v>
      </c>
      <c r="K24" s="78">
        <v>97</v>
      </c>
      <c r="L24" s="78">
        <v>72</v>
      </c>
      <c r="M24" s="79">
        <v>74.226804123711347</v>
      </c>
      <c r="N24" s="78">
        <v>44</v>
      </c>
      <c r="O24" s="78">
        <v>50</v>
      </c>
      <c r="P24" s="79">
        <v>113.63636363636364</v>
      </c>
      <c r="Q24" s="78">
        <v>240</v>
      </c>
      <c r="R24" s="78">
        <v>243</v>
      </c>
      <c r="S24" s="79">
        <v>101.25</v>
      </c>
      <c r="T24" s="78">
        <v>216</v>
      </c>
      <c r="U24" s="78">
        <v>231</v>
      </c>
      <c r="V24" s="79">
        <v>106.94444444444444</v>
      </c>
      <c r="W24" s="78">
        <v>76</v>
      </c>
      <c r="X24" s="78">
        <f>'[12]Доататок 1'!DL24-'12'!X24</f>
        <v>48</v>
      </c>
      <c r="Y24" s="79">
        <v>106.57894736842107</v>
      </c>
      <c r="Z24" s="78">
        <v>83</v>
      </c>
      <c r="AA24" s="78">
        <f>'[12]Доататок 1'!DP24-'12'!AA24</f>
        <v>39</v>
      </c>
      <c r="AB24" s="193">
        <v>77.108433734939766</v>
      </c>
    </row>
    <row r="25" spans="1:28" ht="18" customHeight="1">
      <c r="A25" s="74" t="s">
        <v>64</v>
      </c>
      <c r="B25" s="225">
        <v>2301</v>
      </c>
      <c r="C25" s="225">
        <v>2505</v>
      </c>
      <c r="D25" s="221">
        <v>108.86571056062581</v>
      </c>
      <c r="E25" s="78">
        <v>725</v>
      </c>
      <c r="F25" s="78">
        <v>674</v>
      </c>
      <c r="G25" s="79">
        <v>92.965517241379317</v>
      </c>
      <c r="H25" s="78">
        <v>622</v>
      </c>
      <c r="I25" s="78">
        <v>653</v>
      </c>
      <c r="J25" s="79">
        <v>104.983922829582</v>
      </c>
      <c r="K25" s="78">
        <v>146</v>
      </c>
      <c r="L25" s="78">
        <v>128</v>
      </c>
      <c r="M25" s="79">
        <v>87.671232876712324</v>
      </c>
      <c r="N25" s="78">
        <v>199</v>
      </c>
      <c r="O25" s="78">
        <v>94</v>
      </c>
      <c r="P25" s="79">
        <v>47.236180904522612</v>
      </c>
      <c r="Q25" s="78">
        <v>697</v>
      </c>
      <c r="R25" s="78">
        <v>635</v>
      </c>
      <c r="S25" s="79">
        <v>91.104734576757522</v>
      </c>
      <c r="T25" s="78">
        <v>1867</v>
      </c>
      <c r="U25" s="78">
        <v>3171</v>
      </c>
      <c r="V25" s="79">
        <v>169.84467059453669</v>
      </c>
      <c r="W25" s="78">
        <v>291</v>
      </c>
      <c r="X25" s="78">
        <f>'[12]Доататок 1'!DL25-'12'!X25</f>
        <v>175</v>
      </c>
      <c r="Y25" s="79">
        <v>102.74914089347078</v>
      </c>
      <c r="Z25" s="78">
        <v>312</v>
      </c>
      <c r="AA25" s="78">
        <f>'[12]Доататок 1'!DP25-'12'!AA25</f>
        <v>166</v>
      </c>
      <c r="AB25" s="193">
        <v>85.576923076923066</v>
      </c>
    </row>
    <row r="26" spans="1:28" ht="18" customHeight="1">
      <c r="A26" s="74" t="s">
        <v>65</v>
      </c>
      <c r="B26" s="225">
        <v>1138</v>
      </c>
      <c r="C26" s="225">
        <v>1323</v>
      </c>
      <c r="D26" s="221">
        <v>116.25659050966608</v>
      </c>
      <c r="E26" s="78">
        <v>532</v>
      </c>
      <c r="F26" s="78">
        <v>576</v>
      </c>
      <c r="G26" s="79">
        <v>108.27067669172932</v>
      </c>
      <c r="H26" s="78">
        <v>411</v>
      </c>
      <c r="I26" s="78">
        <v>367</v>
      </c>
      <c r="J26" s="79">
        <v>89.294403892944047</v>
      </c>
      <c r="K26" s="78">
        <v>83</v>
      </c>
      <c r="L26" s="78">
        <v>109</v>
      </c>
      <c r="M26" s="79">
        <v>131.32530120481925</v>
      </c>
      <c r="N26" s="78">
        <v>137</v>
      </c>
      <c r="O26" s="78">
        <v>86</v>
      </c>
      <c r="P26" s="79">
        <v>62.773722627737229</v>
      </c>
      <c r="Q26" s="78">
        <v>515</v>
      </c>
      <c r="R26" s="78">
        <v>571</v>
      </c>
      <c r="S26" s="79">
        <v>110.873786407767</v>
      </c>
      <c r="T26" s="78">
        <v>807</v>
      </c>
      <c r="U26" s="78">
        <v>959</v>
      </c>
      <c r="V26" s="79">
        <v>118.83519206939282</v>
      </c>
      <c r="W26" s="78">
        <v>207</v>
      </c>
      <c r="X26" s="78">
        <f>'[12]Доататок 1'!DL26-'12'!X26</f>
        <v>169</v>
      </c>
      <c r="Y26" s="79">
        <v>100.96618357487924</v>
      </c>
      <c r="Z26" s="78">
        <v>258</v>
      </c>
      <c r="AA26" s="78">
        <f>'[12]Доататок 1'!DP26-'12'!AA26</f>
        <v>148</v>
      </c>
      <c r="AB26" s="193">
        <v>64.341085271317837</v>
      </c>
    </row>
    <row r="27" spans="1:28" ht="18" customHeight="1">
      <c r="A27" s="74" t="s">
        <v>66</v>
      </c>
      <c r="B27" s="225">
        <v>1001</v>
      </c>
      <c r="C27" s="225">
        <v>1037</v>
      </c>
      <c r="D27" s="221">
        <v>103.59640359640359</v>
      </c>
      <c r="E27" s="78">
        <v>186</v>
      </c>
      <c r="F27" s="78">
        <v>201</v>
      </c>
      <c r="G27" s="79">
        <v>108.06451612903226</v>
      </c>
      <c r="H27" s="78">
        <v>142</v>
      </c>
      <c r="I27" s="78">
        <v>71</v>
      </c>
      <c r="J27" s="79">
        <v>50</v>
      </c>
      <c r="K27" s="78">
        <v>19</v>
      </c>
      <c r="L27" s="78">
        <v>10</v>
      </c>
      <c r="M27" s="79">
        <v>52.631578947368418</v>
      </c>
      <c r="N27" s="78">
        <v>33</v>
      </c>
      <c r="O27" s="78">
        <v>20</v>
      </c>
      <c r="P27" s="79">
        <v>60.606060606060609</v>
      </c>
      <c r="Q27" s="78">
        <v>150</v>
      </c>
      <c r="R27" s="78">
        <v>192</v>
      </c>
      <c r="S27" s="79">
        <v>128</v>
      </c>
      <c r="T27" s="78">
        <v>912</v>
      </c>
      <c r="U27" s="78">
        <v>930</v>
      </c>
      <c r="V27" s="79">
        <v>101.9736842105263</v>
      </c>
      <c r="W27" s="78">
        <v>96</v>
      </c>
      <c r="X27" s="78">
        <f>'[12]Доататок 1'!DL27-'12'!X27</f>
        <v>61</v>
      </c>
      <c r="Y27" s="79">
        <v>94.791666666666657</v>
      </c>
      <c r="Z27" s="78">
        <v>69</v>
      </c>
      <c r="AA27" s="78">
        <f>'[12]Доататок 1'!DP27-'12'!AA27</f>
        <v>48</v>
      </c>
      <c r="AB27" s="193">
        <v>128.98550724637681</v>
      </c>
    </row>
    <row r="28" spans="1:28" ht="18" customHeight="1">
      <c r="A28" s="74" t="s">
        <v>67</v>
      </c>
      <c r="B28" s="225">
        <v>1442</v>
      </c>
      <c r="C28" s="225">
        <v>1537</v>
      </c>
      <c r="D28" s="221">
        <v>106.58807212205271</v>
      </c>
      <c r="E28" s="78">
        <v>462</v>
      </c>
      <c r="F28" s="78">
        <v>474</v>
      </c>
      <c r="G28" s="79">
        <v>102.59740259740259</v>
      </c>
      <c r="H28" s="78">
        <v>376</v>
      </c>
      <c r="I28" s="78">
        <v>379</v>
      </c>
      <c r="J28" s="79">
        <v>100.79787234042554</v>
      </c>
      <c r="K28" s="78">
        <v>101</v>
      </c>
      <c r="L28" s="78">
        <v>61</v>
      </c>
      <c r="M28" s="79">
        <v>60.396039603960396</v>
      </c>
      <c r="N28" s="78">
        <v>65</v>
      </c>
      <c r="O28" s="78">
        <v>49</v>
      </c>
      <c r="P28" s="79">
        <v>75.384615384615387</v>
      </c>
      <c r="Q28" s="78">
        <v>443</v>
      </c>
      <c r="R28" s="78">
        <v>450</v>
      </c>
      <c r="S28" s="79">
        <v>101.58013544018058</v>
      </c>
      <c r="T28" s="78">
        <v>1117</v>
      </c>
      <c r="U28" s="78">
        <v>174</v>
      </c>
      <c r="V28" s="79">
        <v>15.57743957027753</v>
      </c>
      <c r="W28" s="78">
        <v>139</v>
      </c>
      <c r="X28" s="78">
        <f>'[12]Доататок 1'!DL28-'12'!X28</f>
        <v>104</v>
      </c>
      <c r="Y28" s="79">
        <v>102.87769784172663</v>
      </c>
      <c r="Z28" s="78">
        <v>162</v>
      </c>
      <c r="AA28" s="78">
        <f>'[12]Доататок 1'!DP28-'12'!AA28</f>
        <v>88</v>
      </c>
      <c r="AB28" s="193">
        <v>72.839506172839506</v>
      </c>
    </row>
    <row r="29" spans="1:28" ht="18" customHeight="1">
      <c r="A29" s="74" t="s">
        <v>68</v>
      </c>
      <c r="B29" s="225">
        <v>436</v>
      </c>
      <c r="C29" s="225">
        <v>463</v>
      </c>
      <c r="D29" s="221">
        <v>106.19266055045871</v>
      </c>
      <c r="E29" s="78">
        <v>337</v>
      </c>
      <c r="F29" s="78">
        <v>351</v>
      </c>
      <c r="G29" s="79">
        <v>104.15430267062315</v>
      </c>
      <c r="H29" s="78">
        <v>130</v>
      </c>
      <c r="I29" s="78">
        <v>107</v>
      </c>
      <c r="J29" s="79">
        <v>82.307692307692307</v>
      </c>
      <c r="K29" s="78">
        <v>51</v>
      </c>
      <c r="L29" s="78">
        <v>56</v>
      </c>
      <c r="M29" s="79">
        <v>109.80392156862746</v>
      </c>
      <c r="N29" s="78">
        <v>14</v>
      </c>
      <c r="O29" s="78">
        <v>44</v>
      </c>
      <c r="P29" s="79">
        <v>314.28571428571428</v>
      </c>
      <c r="Q29" s="78">
        <v>322</v>
      </c>
      <c r="R29" s="78">
        <v>325</v>
      </c>
      <c r="S29" s="79">
        <v>100.93167701863355</v>
      </c>
      <c r="T29" s="78">
        <v>258</v>
      </c>
      <c r="U29" s="78">
        <v>236</v>
      </c>
      <c r="V29" s="79">
        <v>91.472868217054256</v>
      </c>
      <c r="W29" s="78">
        <v>161</v>
      </c>
      <c r="X29" s="78">
        <f>'[12]Доататок 1'!DL29-'12'!X29</f>
        <v>99</v>
      </c>
      <c r="Y29" s="79">
        <v>78.260869565217391</v>
      </c>
      <c r="Z29" s="78">
        <v>160</v>
      </c>
      <c r="AA29" s="78">
        <f>'[12]Доататок 1'!DP29-'12'!AA29</f>
        <v>82</v>
      </c>
      <c r="AB29" s="193">
        <v>65.625</v>
      </c>
    </row>
    <row r="30" spans="1:28" ht="18" customHeight="1">
      <c r="A30" s="74" t="s">
        <v>69</v>
      </c>
      <c r="B30" s="225">
        <v>384</v>
      </c>
      <c r="C30" s="225">
        <v>426</v>
      </c>
      <c r="D30" s="221">
        <v>110.9375</v>
      </c>
      <c r="E30" s="78">
        <v>190</v>
      </c>
      <c r="F30" s="78">
        <v>192</v>
      </c>
      <c r="G30" s="79">
        <v>101.05263157894737</v>
      </c>
      <c r="H30" s="78">
        <v>73</v>
      </c>
      <c r="I30" s="78">
        <v>104</v>
      </c>
      <c r="J30" s="79">
        <v>142.46575342465752</v>
      </c>
      <c r="K30" s="78">
        <v>3</v>
      </c>
      <c r="L30" s="78">
        <v>7</v>
      </c>
      <c r="M30" s="79">
        <v>233.33333333333334</v>
      </c>
      <c r="N30" s="78">
        <v>1</v>
      </c>
      <c r="O30" s="78">
        <v>0</v>
      </c>
      <c r="P30" s="79">
        <v>0</v>
      </c>
      <c r="Q30" s="78">
        <v>165</v>
      </c>
      <c r="R30" s="78">
        <v>177</v>
      </c>
      <c r="S30" s="79">
        <v>107.27272727272728</v>
      </c>
      <c r="T30" s="78">
        <v>313</v>
      </c>
      <c r="U30" s="78">
        <v>315</v>
      </c>
      <c r="V30" s="79">
        <v>100.63897763578275</v>
      </c>
      <c r="W30" s="78">
        <v>119</v>
      </c>
      <c r="X30" s="78">
        <f>'[12]Доататок 1'!DL30-'12'!X30</f>
        <v>52</v>
      </c>
      <c r="Y30" s="79">
        <v>74.789915966386559</v>
      </c>
      <c r="Z30" s="78">
        <v>86</v>
      </c>
      <c r="AA30" s="78">
        <f>'[12]Доататок 1'!DP30-'12'!AA30</f>
        <v>42</v>
      </c>
      <c r="AB30" s="193">
        <v>81.395348837209298</v>
      </c>
    </row>
    <row r="31" spans="1:28" ht="18" customHeight="1">
      <c r="A31" s="74" t="s">
        <v>70</v>
      </c>
      <c r="B31" s="225">
        <v>532</v>
      </c>
      <c r="C31" s="225">
        <v>513</v>
      </c>
      <c r="D31" s="221">
        <v>96.428571428571431</v>
      </c>
      <c r="E31" s="78">
        <v>334</v>
      </c>
      <c r="F31" s="78">
        <v>268</v>
      </c>
      <c r="G31" s="79">
        <v>80.23952095808383</v>
      </c>
      <c r="H31" s="78">
        <v>145</v>
      </c>
      <c r="I31" s="78">
        <v>124</v>
      </c>
      <c r="J31" s="79">
        <v>85.517241379310349</v>
      </c>
      <c r="K31" s="78">
        <v>81</v>
      </c>
      <c r="L31" s="78">
        <v>50</v>
      </c>
      <c r="M31" s="79">
        <v>61.728395061728392</v>
      </c>
      <c r="N31" s="78">
        <v>114</v>
      </c>
      <c r="O31" s="78">
        <v>83</v>
      </c>
      <c r="P31" s="79">
        <v>72.807017543859658</v>
      </c>
      <c r="Q31" s="78">
        <v>327</v>
      </c>
      <c r="R31" s="78">
        <v>254</v>
      </c>
      <c r="S31" s="79">
        <v>77.675840978593271</v>
      </c>
      <c r="T31" s="78">
        <v>354</v>
      </c>
      <c r="U31" s="78">
        <v>75</v>
      </c>
      <c r="V31" s="79">
        <v>21.1864406779661</v>
      </c>
      <c r="W31" s="78">
        <v>157</v>
      </c>
      <c r="X31" s="78">
        <f>'[12]Доататок 1'!DL31-'12'!X31</f>
        <v>58</v>
      </c>
      <c r="Y31" s="79">
        <v>45.222929936305732</v>
      </c>
      <c r="Z31" s="78">
        <v>168</v>
      </c>
      <c r="AA31" s="78">
        <f>'[12]Доататок 1'!DP31-'12'!AA31</f>
        <v>55</v>
      </c>
      <c r="AB31" s="193">
        <v>45.238095238095241</v>
      </c>
    </row>
    <row r="32" spans="1:28" ht="18" customHeight="1">
      <c r="A32" s="84" t="s">
        <v>71</v>
      </c>
      <c r="B32" s="225">
        <v>704</v>
      </c>
      <c r="C32" s="225">
        <v>807</v>
      </c>
      <c r="D32" s="221">
        <v>114.63068181818181</v>
      </c>
      <c r="E32" s="78">
        <v>360</v>
      </c>
      <c r="F32" s="78">
        <v>392</v>
      </c>
      <c r="G32" s="79">
        <v>108.88888888888889</v>
      </c>
      <c r="H32" s="78">
        <v>152</v>
      </c>
      <c r="I32" s="78">
        <v>217</v>
      </c>
      <c r="J32" s="79">
        <v>142.76315789473685</v>
      </c>
      <c r="K32" s="78">
        <v>114</v>
      </c>
      <c r="L32" s="78">
        <v>93</v>
      </c>
      <c r="M32" s="79">
        <v>81.578947368421055</v>
      </c>
      <c r="N32" s="78">
        <v>228</v>
      </c>
      <c r="O32" s="78">
        <v>218</v>
      </c>
      <c r="P32" s="79">
        <v>95.614035087719301</v>
      </c>
      <c r="Q32" s="78">
        <v>331</v>
      </c>
      <c r="R32" s="78">
        <v>366</v>
      </c>
      <c r="S32" s="79">
        <v>110.57401812688821</v>
      </c>
      <c r="T32" s="78">
        <v>516</v>
      </c>
      <c r="U32" s="78">
        <v>420</v>
      </c>
      <c r="V32" s="79">
        <v>81.395348837209298</v>
      </c>
      <c r="W32" s="78">
        <v>188</v>
      </c>
      <c r="X32" s="78">
        <f>'[12]Доататок 1'!DL32-'12'!X32</f>
        <v>131</v>
      </c>
      <c r="Y32" s="79">
        <v>102.12765957446808</v>
      </c>
      <c r="Z32" s="78">
        <v>152</v>
      </c>
      <c r="AA32" s="78">
        <f>'[12]Доататок 1'!DP32-'12'!AA32</f>
        <v>100</v>
      </c>
      <c r="AB32" s="193">
        <v>88.81578947368422</v>
      </c>
    </row>
    <row r="33" spans="1:28" ht="18" customHeight="1">
      <c r="A33" s="92" t="s">
        <v>72</v>
      </c>
      <c r="B33" s="225">
        <v>1193</v>
      </c>
      <c r="C33" s="225">
        <v>1229</v>
      </c>
      <c r="D33" s="221">
        <v>103.01760268231351</v>
      </c>
      <c r="E33" s="78">
        <v>493</v>
      </c>
      <c r="F33" s="78">
        <v>460</v>
      </c>
      <c r="G33" s="79">
        <v>93.306288032454361</v>
      </c>
      <c r="H33" s="78">
        <v>331</v>
      </c>
      <c r="I33" s="78">
        <v>323</v>
      </c>
      <c r="J33" s="79">
        <v>97.583081570996981</v>
      </c>
      <c r="K33" s="78">
        <v>74</v>
      </c>
      <c r="L33" s="78">
        <v>72</v>
      </c>
      <c r="M33" s="79">
        <v>97.297297297297305</v>
      </c>
      <c r="N33" s="78">
        <v>96</v>
      </c>
      <c r="O33" s="78">
        <v>74</v>
      </c>
      <c r="P33" s="79">
        <v>77.083333333333343</v>
      </c>
      <c r="Q33" s="78">
        <v>458</v>
      </c>
      <c r="R33" s="78">
        <v>425</v>
      </c>
      <c r="S33" s="79">
        <v>92.794759825327517</v>
      </c>
      <c r="T33" s="78">
        <v>865</v>
      </c>
      <c r="U33" s="78">
        <v>1248</v>
      </c>
      <c r="V33" s="79">
        <v>144.27745664739885</v>
      </c>
      <c r="W33" s="78">
        <v>179</v>
      </c>
      <c r="X33" s="78">
        <f>'[12]Доататок 1'!DL33-'12'!X33</f>
        <v>148</v>
      </c>
      <c r="Y33" s="79">
        <v>92.178770949720672</v>
      </c>
      <c r="Z33" s="78">
        <v>181</v>
      </c>
      <c r="AA33" s="78">
        <f>'[12]Доататок 1'!DP33-'12'!AA33</f>
        <v>123</v>
      </c>
      <c r="AB33" s="193">
        <v>80.110497237569049</v>
      </c>
    </row>
    <row r="34" spans="1:28" ht="18" customHeight="1">
      <c r="A34" s="92" t="s">
        <v>73</v>
      </c>
      <c r="B34" s="225">
        <v>1176</v>
      </c>
      <c r="C34" s="225">
        <v>1019</v>
      </c>
      <c r="D34" s="221">
        <v>86.649659863945587</v>
      </c>
      <c r="E34" s="78">
        <v>1015</v>
      </c>
      <c r="F34" s="78">
        <v>753</v>
      </c>
      <c r="G34" s="79">
        <v>74.187192118226591</v>
      </c>
      <c r="H34" s="78">
        <v>661</v>
      </c>
      <c r="I34" s="78">
        <v>589</v>
      </c>
      <c r="J34" s="79">
        <v>89.107413010590022</v>
      </c>
      <c r="K34" s="78">
        <v>182</v>
      </c>
      <c r="L34" s="78">
        <v>125</v>
      </c>
      <c r="M34" s="79">
        <v>68.681318681318686</v>
      </c>
      <c r="N34" s="78">
        <v>155</v>
      </c>
      <c r="O34" s="78">
        <v>188</v>
      </c>
      <c r="P34" s="79">
        <v>121.29032258064515</v>
      </c>
      <c r="Q34" s="78">
        <v>993</v>
      </c>
      <c r="R34" s="78">
        <v>735</v>
      </c>
      <c r="S34" s="79">
        <v>74.018126888217523</v>
      </c>
      <c r="T34" s="78">
        <v>344</v>
      </c>
      <c r="U34" s="78">
        <v>548</v>
      </c>
      <c r="V34" s="79">
        <v>159.30232558139534</v>
      </c>
      <c r="W34" s="78">
        <v>183</v>
      </c>
      <c r="X34" s="78">
        <f>'[12]Доататок 1'!DL34-'12'!X34</f>
        <v>79</v>
      </c>
      <c r="Y34" s="79">
        <v>60.655737704918032</v>
      </c>
      <c r="Z34" s="78">
        <v>341</v>
      </c>
      <c r="AA34" s="78">
        <f>'[12]Доататок 1'!DP34-'12'!AA34</f>
        <v>70</v>
      </c>
      <c r="AB34" s="193">
        <v>29.032258064516132</v>
      </c>
    </row>
    <row r="35" spans="1:28" ht="14.25" customHeight="1">
      <c r="A35" s="210" t="s">
        <v>74</v>
      </c>
      <c r="B35" s="225">
        <v>832</v>
      </c>
      <c r="C35" s="225">
        <v>782</v>
      </c>
      <c r="D35" s="221">
        <v>93.990384615384613</v>
      </c>
      <c r="E35" s="78">
        <v>652</v>
      </c>
      <c r="F35" s="78">
        <v>584</v>
      </c>
      <c r="G35" s="79">
        <v>89.570552147239269</v>
      </c>
      <c r="H35" s="78">
        <v>438</v>
      </c>
      <c r="I35" s="78">
        <v>412</v>
      </c>
      <c r="J35" s="79">
        <v>94.063926940639263</v>
      </c>
      <c r="K35" s="78">
        <v>36</v>
      </c>
      <c r="L35" s="78">
        <v>49</v>
      </c>
      <c r="M35" s="79">
        <v>136.11111111111111</v>
      </c>
      <c r="N35" s="78">
        <v>99</v>
      </c>
      <c r="O35" s="78">
        <v>68</v>
      </c>
      <c r="P35" s="79">
        <v>68.686868686868678</v>
      </c>
      <c r="Q35" s="78">
        <v>639</v>
      </c>
      <c r="R35" s="78">
        <v>550</v>
      </c>
      <c r="S35" s="79">
        <v>86.071987480438182</v>
      </c>
      <c r="T35" s="78">
        <v>369</v>
      </c>
      <c r="U35" s="78">
        <v>482</v>
      </c>
      <c r="V35" s="79">
        <v>130.62330623306232</v>
      </c>
      <c r="W35" s="78">
        <v>229</v>
      </c>
      <c r="X35" s="78">
        <f>'[12]Доататок 1'!DL35-'12'!X35</f>
        <v>140</v>
      </c>
      <c r="Y35" s="79">
        <v>71.615720524017462</v>
      </c>
      <c r="Z35" s="78">
        <v>259</v>
      </c>
      <c r="AA35" s="78">
        <f>'[12]Доататок 1'!DP35-'12'!AA35</f>
        <v>132</v>
      </c>
      <c r="AB35" s="193">
        <v>58.687258687258691</v>
      </c>
    </row>
    <row r="36" spans="1:28" ht="15.75" customHeight="1">
      <c r="A36" s="210" t="s">
        <v>75</v>
      </c>
      <c r="B36" s="225">
        <v>1202</v>
      </c>
      <c r="C36" s="225">
        <v>1212</v>
      </c>
      <c r="D36" s="221">
        <v>100.83194675540766</v>
      </c>
      <c r="E36" s="78">
        <v>453</v>
      </c>
      <c r="F36" s="78">
        <v>346</v>
      </c>
      <c r="G36" s="79">
        <v>76.379690949227381</v>
      </c>
      <c r="H36" s="78">
        <v>348</v>
      </c>
      <c r="I36" s="78">
        <v>300</v>
      </c>
      <c r="J36" s="79">
        <v>86.206896551724128</v>
      </c>
      <c r="K36" s="78">
        <v>117</v>
      </c>
      <c r="L36" s="78">
        <v>106</v>
      </c>
      <c r="M36" s="79">
        <v>90.598290598290603</v>
      </c>
      <c r="N36" s="78">
        <v>162</v>
      </c>
      <c r="O36" s="78">
        <v>150</v>
      </c>
      <c r="P36" s="79">
        <v>92.592592592592595</v>
      </c>
      <c r="Q36" s="78">
        <v>437</v>
      </c>
      <c r="R36" s="78">
        <v>331</v>
      </c>
      <c r="S36" s="79">
        <v>75.743707093821513</v>
      </c>
      <c r="T36" s="78">
        <v>873</v>
      </c>
      <c r="U36" s="78">
        <v>564</v>
      </c>
      <c r="V36" s="79">
        <v>64.604810996563572</v>
      </c>
      <c r="W36" s="78">
        <v>124</v>
      </c>
      <c r="X36" s="78">
        <f>'[12]Доататок 1'!DL36-'12'!X36</f>
        <v>52</v>
      </c>
      <c r="Y36" s="79">
        <v>70.967741935483872</v>
      </c>
      <c r="Z36" s="78">
        <v>175</v>
      </c>
      <c r="AA36" s="78">
        <f>'[12]Доататок 1'!DP36-'12'!AA36</f>
        <v>50</v>
      </c>
      <c r="AB36" s="193">
        <v>50.857142857142854</v>
      </c>
    </row>
    <row r="37" spans="1:28" ht="17.25" customHeight="1">
      <c r="A37" s="210" t="s">
        <v>76</v>
      </c>
      <c r="B37" s="225">
        <v>419</v>
      </c>
      <c r="C37" s="225">
        <v>467</v>
      </c>
      <c r="D37" s="221">
        <v>111.45584725536992</v>
      </c>
      <c r="E37" s="78">
        <v>218</v>
      </c>
      <c r="F37" s="78">
        <v>225</v>
      </c>
      <c r="G37" s="79">
        <v>103.21100917431193</v>
      </c>
      <c r="H37" s="78">
        <v>89</v>
      </c>
      <c r="I37" s="78">
        <v>123</v>
      </c>
      <c r="J37" s="79">
        <v>138.20224719101125</v>
      </c>
      <c r="K37" s="78">
        <v>44</v>
      </c>
      <c r="L37" s="78">
        <v>40</v>
      </c>
      <c r="M37" s="79">
        <v>90.909090909090907</v>
      </c>
      <c r="N37" s="78">
        <v>20</v>
      </c>
      <c r="O37" s="78">
        <v>20</v>
      </c>
      <c r="P37" s="79">
        <v>100</v>
      </c>
      <c r="Q37" s="78">
        <v>207</v>
      </c>
      <c r="R37" s="78">
        <v>213</v>
      </c>
      <c r="S37" s="79">
        <v>102.89855072463767</v>
      </c>
      <c r="T37" s="78">
        <v>335</v>
      </c>
      <c r="U37" s="78">
        <v>347</v>
      </c>
      <c r="V37" s="79">
        <v>103.5820895522388</v>
      </c>
      <c r="W37" s="78">
        <v>134</v>
      </c>
      <c r="X37" s="78">
        <f>'[12]Доататок 1'!DL37-'12'!X37</f>
        <v>98</v>
      </c>
      <c r="Y37" s="79">
        <v>82.089552238805979</v>
      </c>
      <c r="Z37" s="78">
        <v>112</v>
      </c>
      <c r="AA37" s="78">
        <f>'[12]Доататок 1'!DP37-'12'!AA37</f>
        <v>55</v>
      </c>
      <c r="AB37" s="193">
        <v>64.285714285714292</v>
      </c>
    </row>
    <row r="38" spans="1:28" ht="13.5" customHeight="1">
      <c r="A38" s="210" t="s">
        <v>77</v>
      </c>
      <c r="B38" s="225">
        <v>226</v>
      </c>
      <c r="C38" s="225">
        <v>168</v>
      </c>
      <c r="D38" s="221">
        <v>74.336283185840713</v>
      </c>
      <c r="E38" s="78">
        <v>178</v>
      </c>
      <c r="F38" s="78">
        <v>111</v>
      </c>
      <c r="G38" s="79">
        <v>62.359550561797747</v>
      </c>
      <c r="H38" s="78">
        <v>107</v>
      </c>
      <c r="I38" s="78">
        <v>55</v>
      </c>
      <c r="J38" s="79">
        <v>51.401869158878498</v>
      </c>
      <c r="K38" s="78">
        <v>48</v>
      </c>
      <c r="L38" s="78">
        <v>17</v>
      </c>
      <c r="M38" s="79">
        <v>35.416666666666671</v>
      </c>
      <c r="N38" s="78">
        <v>35</v>
      </c>
      <c r="O38" s="78">
        <v>32</v>
      </c>
      <c r="P38" s="79">
        <v>91.428571428571431</v>
      </c>
      <c r="Q38" s="78">
        <v>175</v>
      </c>
      <c r="R38" s="78">
        <v>109</v>
      </c>
      <c r="S38" s="79">
        <v>62.285714285714292</v>
      </c>
      <c r="T38" s="78">
        <v>118</v>
      </c>
      <c r="U38" s="78">
        <v>81</v>
      </c>
      <c r="V38" s="79">
        <v>68.644067796610159</v>
      </c>
      <c r="W38" s="78">
        <v>69</v>
      </c>
      <c r="X38" s="78">
        <f>'[12]Доататок 1'!DL38-'12'!X38</f>
        <v>41</v>
      </c>
      <c r="Y38" s="79">
        <v>75.362318840579718</v>
      </c>
      <c r="Z38" s="78">
        <v>67</v>
      </c>
      <c r="AA38" s="78">
        <f>'[12]Доататок 1'!DP38-'12'!AA38</f>
        <v>28</v>
      </c>
      <c r="AB38" s="193">
        <v>55.223880597014926</v>
      </c>
    </row>
  </sheetData>
  <mergeCells count="11">
    <mergeCell ref="Q4:S6"/>
    <mergeCell ref="T4:V6"/>
    <mergeCell ref="W4:Y6"/>
    <mergeCell ref="Z4:AB6"/>
    <mergeCell ref="B2:P2"/>
    <mergeCell ref="N4:P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scale="86" orientation="landscape" r:id="rId1"/>
  <headerFooter alignWithMargins="0"/>
  <colBreaks count="1" manualBreakCount="1">
    <brk id="16" max="3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S22"/>
  <sheetViews>
    <sheetView view="pageBreakPreview" zoomScale="80" zoomScaleNormal="70" zoomScaleSheetLayoutView="80" workbookViewId="0">
      <selection activeCell="G25" sqref="G24:G25"/>
    </sheetView>
  </sheetViews>
  <sheetFormatPr defaultColWidth="8" defaultRowHeight="13.2"/>
  <cols>
    <col min="1" max="1" width="57.44140625" style="158" customWidth="1"/>
    <col min="2" max="2" width="13.6640625" style="17" customWidth="1"/>
    <col min="3" max="3" width="15" style="17" customWidth="1"/>
    <col min="4" max="4" width="8.6640625" style="158" customWidth="1"/>
    <col min="5" max="5" width="9.6640625" style="158" customWidth="1"/>
    <col min="6" max="7" width="13.6640625" style="158" customWidth="1"/>
    <col min="8" max="8" width="8.88671875" style="158" customWidth="1"/>
    <col min="9" max="10" width="10.88671875" style="158" customWidth="1"/>
    <col min="11" max="11" width="11.33203125" style="158" customWidth="1"/>
    <col min="12" max="12" width="11.6640625" style="158" customWidth="1"/>
    <col min="13" max="16384" width="8" style="158"/>
  </cols>
  <sheetData>
    <row r="1" spans="1:19" ht="27" customHeight="1">
      <c r="A1" s="356" t="s">
        <v>91</v>
      </c>
      <c r="B1" s="356"/>
      <c r="C1" s="356"/>
      <c r="D1" s="356"/>
      <c r="E1" s="356"/>
      <c r="F1" s="356"/>
      <c r="G1" s="356"/>
      <c r="H1" s="356"/>
      <c r="I1" s="356"/>
      <c r="J1" s="171"/>
    </row>
    <row r="2" spans="1:19" ht="23.25" customHeight="1">
      <c r="A2" s="357" t="s">
        <v>33</v>
      </c>
      <c r="B2" s="356"/>
      <c r="C2" s="356"/>
      <c r="D2" s="356"/>
      <c r="E2" s="356"/>
      <c r="F2" s="356"/>
      <c r="G2" s="356"/>
      <c r="H2" s="356"/>
      <c r="I2" s="356"/>
      <c r="J2" s="171"/>
    </row>
    <row r="3" spans="1:19" ht="13.5" customHeight="1">
      <c r="A3" s="313"/>
      <c r="B3" s="313"/>
      <c r="C3" s="313"/>
      <c r="D3" s="313"/>
      <c r="E3" s="313"/>
    </row>
    <row r="4" spans="1:19" s="134" customFormat="1" ht="30.75" customHeight="1">
      <c r="A4" s="288" t="s">
        <v>0</v>
      </c>
      <c r="B4" s="358" t="s">
        <v>34</v>
      </c>
      <c r="C4" s="359"/>
      <c r="D4" s="359"/>
      <c r="E4" s="360"/>
      <c r="F4" s="358" t="s">
        <v>35</v>
      </c>
      <c r="G4" s="359"/>
      <c r="H4" s="359"/>
      <c r="I4" s="360"/>
      <c r="J4" s="172"/>
    </row>
    <row r="5" spans="1:19" s="134" customFormat="1" ht="23.25" customHeight="1">
      <c r="A5" s="353"/>
      <c r="B5" s="284" t="s">
        <v>115</v>
      </c>
      <c r="C5" s="284" t="s">
        <v>116</v>
      </c>
      <c r="D5" s="286" t="s">
        <v>2</v>
      </c>
      <c r="E5" s="287"/>
      <c r="F5" s="284" t="s">
        <v>115</v>
      </c>
      <c r="G5" s="284" t="s">
        <v>133</v>
      </c>
      <c r="H5" s="286" t="s">
        <v>2</v>
      </c>
      <c r="I5" s="287"/>
      <c r="J5" s="173"/>
    </row>
    <row r="6" spans="1:19" s="134" customFormat="1" ht="36.75" customHeight="1">
      <c r="A6" s="289"/>
      <c r="B6" s="285"/>
      <c r="C6" s="285"/>
      <c r="D6" s="5" t="s">
        <v>3</v>
      </c>
      <c r="E6" s="6" t="s">
        <v>78</v>
      </c>
      <c r="F6" s="285"/>
      <c r="G6" s="285"/>
      <c r="H6" s="5" t="s">
        <v>3</v>
      </c>
      <c r="I6" s="6" t="s">
        <v>78</v>
      </c>
      <c r="J6" s="174"/>
    </row>
    <row r="7" spans="1:19" s="159" customFormat="1" ht="15.75" customHeight="1">
      <c r="A7" s="8" t="s">
        <v>5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75"/>
    </row>
    <row r="8" spans="1:19" s="159" customFormat="1" ht="37.950000000000003" customHeight="1">
      <c r="A8" s="160" t="s">
        <v>79</v>
      </c>
      <c r="B8" s="212">
        <v>51358</v>
      </c>
      <c r="C8" s="212">
        <v>53520</v>
      </c>
      <c r="D8" s="176">
        <f>C8/B8*100</f>
        <v>104.20966548541611</v>
      </c>
      <c r="E8" s="215">
        <f>C8-B8</f>
        <v>2162</v>
      </c>
      <c r="F8" s="212">
        <v>34477</v>
      </c>
      <c r="G8" s="212">
        <v>39469</v>
      </c>
      <c r="H8" s="176">
        <f>G8/F8*100</f>
        <v>114.4792180294109</v>
      </c>
      <c r="I8" s="215">
        <f>G8-F8</f>
        <v>4992</v>
      </c>
      <c r="J8" s="177"/>
      <c r="K8" s="27"/>
      <c r="L8" s="27"/>
      <c r="M8" s="161"/>
      <c r="R8" s="178"/>
      <c r="S8" s="178"/>
    </row>
    <row r="9" spans="1:19" s="134" customFormat="1" ht="37.950000000000003" customHeight="1">
      <c r="A9" s="160" t="s">
        <v>80</v>
      </c>
      <c r="B9" s="212">
        <v>18131</v>
      </c>
      <c r="C9" s="212">
        <v>17475</v>
      </c>
      <c r="D9" s="176">
        <f t="shared" ref="D9:D13" si="0">C9/B9*100</f>
        <v>96.381887375213722</v>
      </c>
      <c r="E9" s="215">
        <f t="shared" ref="E9:E13" si="1">C9-B9</f>
        <v>-656</v>
      </c>
      <c r="F9" s="212">
        <v>17800</v>
      </c>
      <c r="G9" s="212">
        <v>19138</v>
      </c>
      <c r="H9" s="176">
        <f t="shared" ref="H9:H13" si="2">G9/F9*100</f>
        <v>107.51685393258428</v>
      </c>
      <c r="I9" s="215">
        <f t="shared" ref="I9:I13" si="3">G9-F9</f>
        <v>1338</v>
      </c>
      <c r="J9" s="177"/>
      <c r="K9" s="27"/>
      <c r="L9" s="27"/>
      <c r="M9" s="162"/>
      <c r="R9" s="178"/>
      <c r="S9" s="178"/>
    </row>
    <row r="10" spans="1:19" s="134" customFormat="1" ht="45" customHeight="1">
      <c r="A10" s="163" t="s">
        <v>81</v>
      </c>
      <c r="B10" s="212">
        <v>6618</v>
      </c>
      <c r="C10" s="212">
        <v>6201</v>
      </c>
      <c r="D10" s="176">
        <f t="shared" si="0"/>
        <v>93.699002719854946</v>
      </c>
      <c r="E10" s="215">
        <f t="shared" si="1"/>
        <v>-417</v>
      </c>
      <c r="F10" s="212">
        <v>8200</v>
      </c>
      <c r="G10" s="212">
        <v>8517</v>
      </c>
      <c r="H10" s="176">
        <f t="shared" si="2"/>
        <v>103.86585365853658</v>
      </c>
      <c r="I10" s="215">
        <f t="shared" si="3"/>
        <v>317</v>
      </c>
      <c r="J10" s="177"/>
      <c r="K10" s="27"/>
      <c r="L10" s="27"/>
      <c r="M10" s="162"/>
      <c r="R10" s="178"/>
      <c r="S10" s="178"/>
    </row>
    <row r="11" spans="1:19" s="134" customFormat="1" ht="37.950000000000003" customHeight="1">
      <c r="A11" s="160" t="s">
        <v>82</v>
      </c>
      <c r="B11" s="212">
        <v>842</v>
      </c>
      <c r="C11" s="212">
        <v>761</v>
      </c>
      <c r="D11" s="176">
        <f t="shared" si="0"/>
        <v>90.380047505938251</v>
      </c>
      <c r="E11" s="215">
        <f t="shared" si="1"/>
        <v>-81</v>
      </c>
      <c r="F11" s="212">
        <v>2484</v>
      </c>
      <c r="G11" s="212">
        <v>2204</v>
      </c>
      <c r="H11" s="176">
        <f t="shared" si="2"/>
        <v>88.727858293075684</v>
      </c>
      <c r="I11" s="215">
        <f t="shared" si="3"/>
        <v>-280</v>
      </c>
      <c r="J11" s="177"/>
      <c r="K11" s="27"/>
      <c r="L11" s="27"/>
      <c r="M11" s="162"/>
      <c r="R11" s="178"/>
      <c r="S11" s="178"/>
    </row>
    <row r="12" spans="1:19" s="134" customFormat="1" ht="45.75" customHeight="1">
      <c r="A12" s="160" t="s">
        <v>36</v>
      </c>
      <c r="B12" s="212">
        <v>542</v>
      </c>
      <c r="C12" s="212">
        <v>472</v>
      </c>
      <c r="D12" s="176">
        <f t="shared" si="0"/>
        <v>87.084870848708491</v>
      </c>
      <c r="E12" s="215">
        <f t="shared" si="1"/>
        <v>-70</v>
      </c>
      <c r="F12" s="212">
        <v>4516</v>
      </c>
      <c r="G12" s="212">
        <v>3311</v>
      </c>
      <c r="H12" s="176">
        <f t="shared" si="2"/>
        <v>73.317094774136407</v>
      </c>
      <c r="I12" s="215">
        <f t="shared" si="3"/>
        <v>-1205</v>
      </c>
      <c r="J12" s="177"/>
      <c r="K12" s="27"/>
      <c r="L12" s="27"/>
      <c r="M12" s="162"/>
      <c r="R12" s="178"/>
      <c r="S12" s="178"/>
    </row>
    <row r="13" spans="1:19" s="134" customFormat="1" ht="49.5" customHeight="1">
      <c r="A13" s="160" t="s">
        <v>84</v>
      </c>
      <c r="B13" s="212">
        <v>15555</v>
      </c>
      <c r="C13" s="212">
        <v>15559</v>
      </c>
      <c r="D13" s="176">
        <f t="shared" si="0"/>
        <v>100.02571520411443</v>
      </c>
      <c r="E13" s="215">
        <f t="shared" si="1"/>
        <v>4</v>
      </c>
      <c r="F13" s="212">
        <v>16629</v>
      </c>
      <c r="G13" s="212">
        <v>17983</v>
      </c>
      <c r="H13" s="176">
        <f t="shared" si="2"/>
        <v>108.14240182813157</v>
      </c>
      <c r="I13" s="215">
        <f t="shared" si="3"/>
        <v>1354</v>
      </c>
      <c r="J13" s="177"/>
      <c r="K13" s="27"/>
      <c r="L13" s="27"/>
      <c r="M13" s="162"/>
      <c r="R13" s="178"/>
      <c r="S13" s="178"/>
    </row>
    <row r="14" spans="1:19" s="134" customFormat="1" ht="12.75" customHeight="1">
      <c r="A14" s="303" t="s">
        <v>6</v>
      </c>
      <c r="B14" s="304"/>
      <c r="C14" s="304"/>
      <c r="D14" s="304"/>
      <c r="E14" s="304"/>
      <c r="F14" s="304"/>
      <c r="G14" s="304"/>
      <c r="H14" s="304"/>
      <c r="I14" s="304"/>
      <c r="J14" s="179"/>
      <c r="K14" s="27"/>
      <c r="L14" s="27"/>
      <c r="M14" s="162"/>
    </row>
    <row r="15" spans="1:19" s="134" customFormat="1" ht="18" customHeight="1">
      <c r="A15" s="305"/>
      <c r="B15" s="306"/>
      <c r="C15" s="306"/>
      <c r="D15" s="306"/>
      <c r="E15" s="306"/>
      <c r="F15" s="306"/>
      <c r="G15" s="306"/>
      <c r="H15" s="306"/>
      <c r="I15" s="306"/>
      <c r="J15" s="179"/>
      <c r="K15" s="27"/>
      <c r="L15" s="27"/>
      <c r="M15" s="162"/>
    </row>
    <row r="16" spans="1:19" s="134" customFormat="1" ht="20.25" customHeight="1">
      <c r="A16" s="288" t="s">
        <v>0</v>
      </c>
      <c r="B16" s="288" t="s">
        <v>134</v>
      </c>
      <c r="C16" s="288" t="s">
        <v>135</v>
      </c>
      <c r="D16" s="286" t="s">
        <v>2</v>
      </c>
      <c r="E16" s="287"/>
      <c r="F16" s="288" t="s">
        <v>127</v>
      </c>
      <c r="G16" s="288" t="s">
        <v>135</v>
      </c>
      <c r="H16" s="286" t="s">
        <v>2</v>
      </c>
      <c r="I16" s="287"/>
      <c r="J16" s="173"/>
      <c r="K16" s="27"/>
      <c r="L16" s="27"/>
      <c r="M16" s="162"/>
    </row>
    <row r="17" spans="1:13" ht="27" customHeight="1">
      <c r="A17" s="289"/>
      <c r="B17" s="289"/>
      <c r="C17" s="289"/>
      <c r="D17" s="21" t="s">
        <v>3</v>
      </c>
      <c r="E17" s="6" t="s">
        <v>85</v>
      </c>
      <c r="F17" s="289"/>
      <c r="G17" s="289"/>
      <c r="H17" s="21" t="s">
        <v>3</v>
      </c>
      <c r="I17" s="6" t="s">
        <v>85</v>
      </c>
      <c r="J17" s="174"/>
      <c r="K17" s="180"/>
      <c r="L17" s="180"/>
      <c r="M17" s="164"/>
    </row>
    <row r="18" spans="1:13" ht="28.95" customHeight="1">
      <c r="A18" s="160" t="s">
        <v>79</v>
      </c>
      <c r="B18" s="198">
        <v>44150</v>
      </c>
      <c r="C18" s="198">
        <v>27170</v>
      </c>
      <c r="D18" s="181">
        <f>C18/B18*100</f>
        <v>61.54020385050962</v>
      </c>
      <c r="E18" s="216">
        <f>C18-B18</f>
        <v>-16980</v>
      </c>
      <c r="F18" s="208">
        <v>24375</v>
      </c>
      <c r="G18" s="208">
        <v>18500</v>
      </c>
      <c r="H18" s="165">
        <f>G18/F18*100</f>
        <v>75.897435897435898</v>
      </c>
      <c r="I18" s="217">
        <f>G18-F18</f>
        <v>-5875</v>
      </c>
      <c r="J18" s="182"/>
      <c r="K18" s="180"/>
      <c r="L18" s="180"/>
      <c r="M18" s="164"/>
    </row>
    <row r="19" spans="1:13" ht="31.5" customHeight="1">
      <c r="A19" s="2" t="s">
        <v>80</v>
      </c>
      <c r="B19" s="198">
        <v>11341</v>
      </c>
      <c r="C19" s="198">
        <v>5621</v>
      </c>
      <c r="D19" s="181">
        <f>C19/B19*100</f>
        <v>49.563530552861302</v>
      </c>
      <c r="E19" s="216">
        <f t="shared" ref="E19:E20" si="4">C19-B19</f>
        <v>-5720</v>
      </c>
      <c r="F19" s="208">
        <v>7975</v>
      </c>
      <c r="G19" s="208">
        <v>5383</v>
      </c>
      <c r="H19" s="165">
        <f t="shared" ref="H19:H20" si="5">G19/F19*100</f>
        <v>67.498432601880879</v>
      </c>
      <c r="I19" s="217">
        <f t="shared" ref="I19:I20" si="6">G19-F19</f>
        <v>-2592</v>
      </c>
      <c r="J19" s="182"/>
      <c r="K19" s="180"/>
      <c r="L19" s="180"/>
      <c r="M19" s="164"/>
    </row>
    <row r="20" spans="1:13" ht="38.25" customHeight="1">
      <c r="A20" s="2" t="s">
        <v>86</v>
      </c>
      <c r="B20" s="198">
        <v>9237</v>
      </c>
      <c r="C20" s="198">
        <v>4593</v>
      </c>
      <c r="D20" s="181">
        <f t="shared" ref="D20" si="7">C20/B20*100</f>
        <v>49.723936342968493</v>
      </c>
      <c r="E20" s="216">
        <f t="shared" si="4"/>
        <v>-4644</v>
      </c>
      <c r="F20" s="208">
        <v>6428</v>
      </c>
      <c r="G20" s="208">
        <v>4377</v>
      </c>
      <c r="H20" s="165">
        <f t="shared" si="5"/>
        <v>68.092719352831367</v>
      </c>
      <c r="I20" s="217">
        <f t="shared" si="6"/>
        <v>-2051</v>
      </c>
      <c r="J20" s="183"/>
      <c r="K20" s="180"/>
      <c r="L20" s="180"/>
      <c r="M20" s="164"/>
    </row>
    <row r="21" spans="1:13" ht="21">
      <c r="C21" s="18"/>
      <c r="K21" s="180"/>
      <c r="L21" s="180"/>
      <c r="M21" s="164"/>
    </row>
    <row r="22" spans="1:13">
      <c r="K22" s="17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F37"/>
  <sheetViews>
    <sheetView view="pageBreakPreview" topLeftCell="A3" zoomScale="90" zoomScaleNormal="80" zoomScaleSheetLayoutView="90" workbookViewId="0">
      <selection activeCell="O13" sqref="O13"/>
    </sheetView>
  </sheetViews>
  <sheetFormatPr defaultColWidth="9.109375" defaultRowHeight="15.6"/>
  <cols>
    <col min="1" max="1" width="27" style="133" customWidth="1"/>
    <col min="2" max="3" width="10.88671875" style="131" customWidth="1"/>
    <col min="4" max="4" width="8.109375" style="131" customWidth="1"/>
    <col min="5" max="5" width="10.109375" style="237" customWidth="1"/>
    <col min="6" max="6" width="10.109375" style="131" customWidth="1"/>
    <col min="7" max="7" width="8.88671875" style="131" customWidth="1"/>
    <col min="8" max="9" width="10.44140625" style="131" customWidth="1"/>
    <col min="10" max="10" width="7.88671875" style="131" customWidth="1"/>
    <col min="11" max="12" width="10.109375" style="131" customWidth="1"/>
    <col min="13" max="13" width="8.33203125" style="131" customWidth="1"/>
    <col min="14" max="15" width="9.33203125" style="131" customWidth="1"/>
    <col min="16" max="16" width="9" style="131" bestFit="1" customWidth="1"/>
    <col min="17" max="18" width="9.33203125" style="131" customWidth="1"/>
    <col min="19" max="19" width="7.88671875" style="131" customWidth="1"/>
    <col min="20" max="21" width="9.33203125" style="131" customWidth="1"/>
    <col min="22" max="22" width="7.88671875" style="131" customWidth="1"/>
    <col min="23" max="24" width="9.33203125" style="131" customWidth="1"/>
    <col min="25" max="25" width="7.88671875" style="245" customWidth="1"/>
    <col min="26" max="27" width="9.33203125" style="132" customWidth="1"/>
    <col min="28" max="28" width="7.88671875" style="132" customWidth="1"/>
    <col min="29" max="16384" width="9.109375" style="132"/>
  </cols>
  <sheetData>
    <row r="1" spans="1:32" s="110" customFormat="1" ht="20.399999999999999" customHeight="1">
      <c r="A1" s="107"/>
      <c r="B1" s="367" t="s">
        <v>93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108"/>
      <c r="O1" s="108"/>
      <c r="P1" s="108"/>
      <c r="Q1" s="108"/>
      <c r="R1" s="108"/>
      <c r="S1" s="108"/>
      <c r="T1" s="108"/>
      <c r="U1" s="108"/>
      <c r="V1" s="108"/>
      <c r="W1" s="109"/>
      <c r="X1" s="109"/>
      <c r="Y1" s="238"/>
      <c r="AB1" s="138" t="s">
        <v>26</v>
      </c>
    </row>
    <row r="2" spans="1:32" s="110" customFormat="1" ht="20.399999999999999" customHeight="1">
      <c r="B2" s="367" t="s">
        <v>136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111"/>
      <c r="O2" s="111"/>
      <c r="P2" s="111"/>
      <c r="Q2" s="111"/>
      <c r="R2" s="111"/>
      <c r="S2" s="111"/>
      <c r="T2" s="111"/>
      <c r="U2" s="111"/>
      <c r="V2" s="111"/>
      <c r="W2" s="112"/>
      <c r="X2" s="112"/>
      <c r="Y2" s="239"/>
    </row>
    <row r="3" spans="1:32" s="110" customFormat="1" ht="15" customHeight="1">
      <c r="B3" s="113"/>
      <c r="C3" s="113"/>
      <c r="D3" s="113"/>
      <c r="E3" s="236"/>
      <c r="F3" s="113"/>
      <c r="G3" s="113"/>
      <c r="H3" s="113"/>
      <c r="I3" s="113"/>
      <c r="J3" s="113"/>
      <c r="K3" s="113"/>
      <c r="L3" s="113"/>
      <c r="M3" s="62" t="s">
        <v>9</v>
      </c>
      <c r="N3" s="113"/>
      <c r="O3" s="113"/>
      <c r="P3" s="113"/>
      <c r="Q3" s="113"/>
      <c r="R3" s="113"/>
      <c r="S3" s="114"/>
      <c r="T3" s="113"/>
      <c r="U3" s="113"/>
      <c r="V3" s="113"/>
      <c r="W3" s="115"/>
      <c r="X3" s="116"/>
      <c r="Y3" s="240"/>
      <c r="AB3" s="62" t="s">
        <v>9</v>
      </c>
    </row>
    <row r="4" spans="1:32" s="119" customFormat="1" ht="21.6" customHeight="1">
      <c r="A4" s="139"/>
      <c r="B4" s="368" t="s">
        <v>10</v>
      </c>
      <c r="C4" s="369"/>
      <c r="D4" s="370"/>
      <c r="E4" s="368" t="s">
        <v>27</v>
      </c>
      <c r="F4" s="369"/>
      <c r="G4" s="370"/>
      <c r="H4" s="374" t="s">
        <v>28</v>
      </c>
      <c r="I4" s="374"/>
      <c r="J4" s="374"/>
      <c r="K4" s="368" t="s">
        <v>18</v>
      </c>
      <c r="L4" s="369"/>
      <c r="M4" s="370"/>
      <c r="N4" s="368" t="s">
        <v>25</v>
      </c>
      <c r="O4" s="369"/>
      <c r="P4" s="369"/>
      <c r="Q4" s="368" t="s">
        <v>13</v>
      </c>
      <c r="R4" s="369"/>
      <c r="S4" s="370"/>
      <c r="T4" s="368" t="s">
        <v>19</v>
      </c>
      <c r="U4" s="369"/>
      <c r="V4" s="370"/>
      <c r="W4" s="368" t="s">
        <v>21</v>
      </c>
      <c r="X4" s="369"/>
      <c r="Y4" s="369"/>
      <c r="Z4" s="361" t="s">
        <v>20</v>
      </c>
      <c r="AA4" s="362"/>
      <c r="AB4" s="363"/>
      <c r="AC4" s="117"/>
      <c r="AD4" s="118"/>
      <c r="AE4" s="118"/>
      <c r="AF4" s="118"/>
    </row>
    <row r="5" spans="1:32" s="120" customFormat="1" ht="36.75" customHeight="1">
      <c r="A5" s="140"/>
      <c r="B5" s="371"/>
      <c r="C5" s="372"/>
      <c r="D5" s="373"/>
      <c r="E5" s="371"/>
      <c r="F5" s="372"/>
      <c r="G5" s="373"/>
      <c r="H5" s="374"/>
      <c r="I5" s="374"/>
      <c r="J5" s="374"/>
      <c r="K5" s="371"/>
      <c r="L5" s="372"/>
      <c r="M5" s="373"/>
      <c r="N5" s="371"/>
      <c r="O5" s="372"/>
      <c r="P5" s="372"/>
      <c r="Q5" s="371"/>
      <c r="R5" s="372"/>
      <c r="S5" s="373"/>
      <c r="T5" s="371"/>
      <c r="U5" s="372"/>
      <c r="V5" s="373"/>
      <c r="W5" s="371"/>
      <c r="X5" s="372"/>
      <c r="Y5" s="372"/>
      <c r="Z5" s="364"/>
      <c r="AA5" s="365"/>
      <c r="AB5" s="366"/>
      <c r="AC5" s="117"/>
      <c r="AD5" s="118"/>
      <c r="AE5" s="118"/>
      <c r="AF5" s="118"/>
    </row>
    <row r="6" spans="1:32" s="121" customFormat="1" ht="25.2" customHeight="1">
      <c r="A6" s="141"/>
      <c r="B6" s="142">
        <v>2020</v>
      </c>
      <c r="C6" s="142">
        <v>2021</v>
      </c>
      <c r="D6" s="143" t="s">
        <v>3</v>
      </c>
      <c r="E6" s="142">
        <v>2020</v>
      </c>
      <c r="F6" s="142">
        <v>2021</v>
      </c>
      <c r="G6" s="143" t="s">
        <v>3</v>
      </c>
      <c r="H6" s="142">
        <v>2020</v>
      </c>
      <c r="I6" s="142">
        <v>2021</v>
      </c>
      <c r="J6" s="143" t="s">
        <v>3</v>
      </c>
      <c r="K6" s="142">
        <v>2020</v>
      </c>
      <c r="L6" s="142">
        <v>2021</v>
      </c>
      <c r="M6" s="143" t="s">
        <v>3</v>
      </c>
      <c r="N6" s="142">
        <v>2020</v>
      </c>
      <c r="O6" s="142">
        <v>2021</v>
      </c>
      <c r="P6" s="143" t="s">
        <v>3</v>
      </c>
      <c r="Q6" s="142">
        <v>2020</v>
      </c>
      <c r="R6" s="142">
        <v>2021</v>
      </c>
      <c r="S6" s="143" t="s">
        <v>3</v>
      </c>
      <c r="T6" s="142">
        <v>2020</v>
      </c>
      <c r="U6" s="142">
        <v>2021</v>
      </c>
      <c r="V6" s="143" t="s">
        <v>3</v>
      </c>
      <c r="W6" s="144">
        <v>2020</v>
      </c>
      <c r="X6" s="144">
        <v>2021</v>
      </c>
      <c r="Y6" s="241" t="s">
        <v>3</v>
      </c>
      <c r="Z6" s="142">
        <v>2020</v>
      </c>
      <c r="AA6" s="142">
        <v>2021</v>
      </c>
      <c r="AB6" s="143" t="s">
        <v>3</v>
      </c>
      <c r="AC6" s="145"/>
      <c r="AD6" s="146"/>
      <c r="AE6" s="146"/>
      <c r="AF6" s="146"/>
    </row>
    <row r="7" spans="1:32" s="119" customFormat="1" ht="12.75" customHeight="1">
      <c r="A7" s="122" t="s">
        <v>5</v>
      </c>
      <c r="B7" s="123">
        <v>1</v>
      </c>
      <c r="C7" s="123">
        <v>2</v>
      </c>
      <c r="D7" s="123">
        <v>3</v>
      </c>
      <c r="E7" s="123">
        <v>4</v>
      </c>
      <c r="F7" s="123">
        <v>5</v>
      </c>
      <c r="G7" s="123">
        <v>6</v>
      </c>
      <c r="H7" s="123">
        <v>7</v>
      </c>
      <c r="I7" s="123">
        <v>8</v>
      </c>
      <c r="J7" s="123">
        <v>9</v>
      </c>
      <c r="K7" s="123">
        <v>13</v>
      </c>
      <c r="L7" s="123">
        <v>14</v>
      </c>
      <c r="M7" s="123">
        <v>15</v>
      </c>
      <c r="N7" s="123">
        <v>16</v>
      </c>
      <c r="O7" s="123">
        <v>17</v>
      </c>
      <c r="P7" s="123">
        <v>18</v>
      </c>
      <c r="Q7" s="123">
        <v>19</v>
      </c>
      <c r="R7" s="123">
        <v>20</v>
      </c>
      <c r="S7" s="123">
        <v>21</v>
      </c>
      <c r="T7" s="123">
        <v>22</v>
      </c>
      <c r="U7" s="123">
        <v>23</v>
      </c>
      <c r="V7" s="123">
        <v>24</v>
      </c>
      <c r="W7" s="123">
        <v>25</v>
      </c>
      <c r="X7" s="123">
        <v>26</v>
      </c>
      <c r="Y7" s="242">
        <v>27</v>
      </c>
      <c r="Z7" s="123">
        <v>28</v>
      </c>
      <c r="AA7" s="123">
        <v>29</v>
      </c>
      <c r="AB7" s="123">
        <v>30</v>
      </c>
      <c r="AC7" s="124"/>
      <c r="AD7" s="125"/>
      <c r="AE7" s="125"/>
      <c r="AF7" s="125"/>
    </row>
    <row r="8" spans="1:32" s="149" customFormat="1" ht="17.25" customHeight="1">
      <c r="A8" s="68" t="s">
        <v>48</v>
      </c>
      <c r="B8" s="126">
        <f>'[12]Доататок 1'!B9-'16'!B8</f>
        <v>51358</v>
      </c>
      <c r="C8" s="126">
        <f>'[12]Доататок 1'!C9-'16'!C8</f>
        <v>53520</v>
      </c>
      <c r="D8" s="195">
        <f>C8/B8*100</f>
        <v>104.20966548541611</v>
      </c>
      <c r="E8" s="218">
        <f>'[12]Доататок 1'!F9-'16'!E8</f>
        <v>18131</v>
      </c>
      <c r="F8" s="218">
        <f>'[12]Доататок 1'!G9-'16'!F8</f>
        <v>17475</v>
      </c>
      <c r="G8" s="195">
        <f>F8/E8*100</f>
        <v>96.381887375213722</v>
      </c>
      <c r="H8" s="126">
        <v>6618</v>
      </c>
      <c r="I8" s="126">
        <v>6201</v>
      </c>
      <c r="J8" s="195">
        <f>I8/H8*100</f>
        <v>93.699002719854946</v>
      </c>
      <c r="K8" s="218">
        <f>'[12]Доататок 1'!AR9-'16'!K8</f>
        <v>842</v>
      </c>
      <c r="L8" s="218">
        <f>'[12]Доататок 1'!AS9-'16'!L8</f>
        <v>761</v>
      </c>
      <c r="M8" s="195">
        <f>L8/K8*100</f>
        <v>90.380047505938251</v>
      </c>
      <c r="N8" s="126">
        <v>542</v>
      </c>
      <c r="O8" s="126">
        <v>472</v>
      </c>
      <c r="P8" s="195">
        <f>O8/N8*100</f>
        <v>87.084870848708491</v>
      </c>
      <c r="Q8" s="218">
        <f>[13]Шаблон!M7-'16'!Q8</f>
        <v>15555</v>
      </c>
      <c r="R8" s="218">
        <f>[16]Шаблон!M7-'16'!R8</f>
        <v>15559</v>
      </c>
      <c r="S8" s="195">
        <f>R8/Q8*100</f>
        <v>100.02571520411443</v>
      </c>
      <c r="T8" s="127">
        <f>'[12]Доататок 1'!DG9-'16'!T8</f>
        <v>44150</v>
      </c>
      <c r="U8" s="126">
        <f>'[12]Доататок 1'!DH9-'16'!U8</f>
        <v>27170</v>
      </c>
      <c r="V8" s="195">
        <f>U8/T8*100</f>
        <v>61.54020385050962</v>
      </c>
      <c r="W8" s="218">
        <f>'[12]Доататок 1'!DK9-'16'!W8</f>
        <v>11341</v>
      </c>
      <c r="X8" s="218">
        <f>'[12]Доататок 1'!DL9-'16'!X8</f>
        <v>5621</v>
      </c>
      <c r="Y8" s="243">
        <f>X8/W8*100</f>
        <v>49.563530552861302</v>
      </c>
      <c r="Z8" s="218">
        <f>'[12]Доататок 1'!DO9-'16'!Z8</f>
        <v>9237</v>
      </c>
      <c r="AA8" s="218">
        <f>'[12]Доататок 1'!DP9-'16'!AA8</f>
        <v>4593</v>
      </c>
      <c r="AB8" s="195">
        <f>AA8/Z8*100</f>
        <v>49.723936342968493</v>
      </c>
      <c r="AC8" s="147"/>
      <c r="AD8" s="148"/>
      <c r="AE8" s="148"/>
      <c r="AF8" s="148"/>
    </row>
    <row r="9" spans="1:32" s="131" customFormat="1" ht="18" customHeight="1">
      <c r="A9" s="74" t="s">
        <v>49</v>
      </c>
      <c r="B9" s="128">
        <v>12959</v>
      </c>
      <c r="C9" s="128">
        <v>13236</v>
      </c>
      <c r="D9" s="194">
        <v>102.13751061038661</v>
      </c>
      <c r="E9" s="266">
        <v>5319</v>
      </c>
      <c r="F9" s="266">
        <v>4882</v>
      </c>
      <c r="G9" s="194">
        <v>91.784169956758788</v>
      </c>
      <c r="H9" s="128">
        <v>999</v>
      </c>
      <c r="I9" s="128">
        <v>830</v>
      </c>
      <c r="J9" s="194">
        <v>83.083083083083082</v>
      </c>
      <c r="K9" s="266">
        <v>150</v>
      </c>
      <c r="L9" s="266">
        <v>134</v>
      </c>
      <c r="M9" s="194">
        <v>89.333333333333329</v>
      </c>
      <c r="N9" s="128">
        <v>52</v>
      </c>
      <c r="O9" s="128">
        <v>56</v>
      </c>
      <c r="P9" s="194">
        <v>107.69230769230769</v>
      </c>
      <c r="Q9" s="266">
        <v>4458</v>
      </c>
      <c r="R9" s="266">
        <v>4023</v>
      </c>
      <c r="S9" s="194">
        <v>90.242261103633908</v>
      </c>
      <c r="T9" s="150">
        <v>11349</v>
      </c>
      <c r="U9" s="128">
        <v>9358</v>
      </c>
      <c r="V9" s="194">
        <v>82.456604106088633</v>
      </c>
      <c r="W9" s="266">
        <v>3766</v>
      </c>
      <c r="X9" s="266">
        <v>1463</v>
      </c>
      <c r="Y9" s="244">
        <v>38.847583643122675</v>
      </c>
      <c r="Z9" s="266">
        <v>3110</v>
      </c>
      <c r="AA9" s="266">
        <v>1157</v>
      </c>
      <c r="AB9" s="194">
        <v>37.20257234726688</v>
      </c>
      <c r="AC9" s="129"/>
      <c r="AD9" s="130"/>
      <c r="AE9" s="130"/>
      <c r="AF9" s="130"/>
    </row>
    <row r="10" spans="1:32" s="131" customFormat="1" ht="18" customHeight="1">
      <c r="A10" s="74" t="s">
        <v>50</v>
      </c>
      <c r="B10" s="128">
        <v>9744</v>
      </c>
      <c r="C10" s="128">
        <v>10306</v>
      </c>
      <c r="D10" s="194">
        <v>105.76765188834155</v>
      </c>
      <c r="E10" s="266">
        <v>2483</v>
      </c>
      <c r="F10" s="266">
        <v>2411</v>
      </c>
      <c r="G10" s="194">
        <v>97.100281917035844</v>
      </c>
      <c r="H10" s="128">
        <v>946</v>
      </c>
      <c r="I10" s="128">
        <v>532</v>
      </c>
      <c r="J10" s="194">
        <v>56.236786469344615</v>
      </c>
      <c r="K10" s="266">
        <v>125</v>
      </c>
      <c r="L10" s="266">
        <v>97</v>
      </c>
      <c r="M10" s="194">
        <v>77.600000000000009</v>
      </c>
      <c r="N10" s="128">
        <v>125</v>
      </c>
      <c r="O10" s="128">
        <v>106</v>
      </c>
      <c r="P10" s="194">
        <v>84.8</v>
      </c>
      <c r="Q10" s="266">
        <v>2048</v>
      </c>
      <c r="R10" s="266">
        <v>2150</v>
      </c>
      <c r="S10" s="194">
        <v>104.98046875</v>
      </c>
      <c r="T10" s="150">
        <v>8911</v>
      </c>
      <c r="U10" s="128">
        <v>2093</v>
      </c>
      <c r="V10" s="194">
        <v>23.487824037706208</v>
      </c>
      <c r="W10" s="266">
        <v>1658</v>
      </c>
      <c r="X10" s="266">
        <v>738</v>
      </c>
      <c r="Y10" s="244">
        <v>44.511459589867307</v>
      </c>
      <c r="Z10" s="266">
        <v>1289</v>
      </c>
      <c r="AA10" s="266">
        <v>627</v>
      </c>
      <c r="AB10" s="194">
        <v>48.642358417377814</v>
      </c>
      <c r="AC10" s="129"/>
      <c r="AD10" s="130"/>
      <c r="AE10" s="130"/>
      <c r="AF10" s="130"/>
    </row>
    <row r="11" spans="1:32" s="131" customFormat="1" ht="18" customHeight="1">
      <c r="A11" s="74" t="s">
        <v>51</v>
      </c>
      <c r="B11" s="128">
        <v>1827</v>
      </c>
      <c r="C11" s="128">
        <v>1733</v>
      </c>
      <c r="D11" s="194">
        <v>94.854953475643129</v>
      </c>
      <c r="E11" s="266">
        <v>449</v>
      </c>
      <c r="F11" s="266">
        <v>474</v>
      </c>
      <c r="G11" s="194">
        <v>105.56792873051224</v>
      </c>
      <c r="H11" s="128">
        <v>124</v>
      </c>
      <c r="I11" s="128">
        <v>131</v>
      </c>
      <c r="J11" s="194">
        <v>105.64516129032258</v>
      </c>
      <c r="K11" s="266">
        <v>11</v>
      </c>
      <c r="L11" s="266">
        <v>14</v>
      </c>
      <c r="M11" s="194">
        <v>127.27272727272727</v>
      </c>
      <c r="N11" s="128">
        <v>5</v>
      </c>
      <c r="O11" s="128">
        <v>20</v>
      </c>
      <c r="P11" s="194">
        <v>400</v>
      </c>
      <c r="Q11" s="266">
        <v>160</v>
      </c>
      <c r="R11" s="266">
        <v>446</v>
      </c>
      <c r="S11" s="194">
        <v>278.75</v>
      </c>
      <c r="T11" s="150">
        <v>1639</v>
      </c>
      <c r="U11" s="128">
        <v>1338</v>
      </c>
      <c r="V11" s="194">
        <v>81.635143380109824</v>
      </c>
      <c r="W11" s="266">
        <v>291</v>
      </c>
      <c r="X11" s="266">
        <v>117</v>
      </c>
      <c r="Y11" s="244">
        <v>40.206185567010309</v>
      </c>
      <c r="Z11" s="266">
        <v>243</v>
      </c>
      <c r="AA11" s="266">
        <v>100</v>
      </c>
      <c r="AB11" s="194">
        <v>41.152263374485599</v>
      </c>
      <c r="AC11" s="129"/>
      <c r="AD11" s="130"/>
      <c r="AE11" s="130"/>
      <c r="AF11" s="130"/>
    </row>
    <row r="12" spans="1:32" s="131" customFormat="1" ht="18" customHeight="1">
      <c r="A12" s="74" t="s">
        <v>52</v>
      </c>
      <c r="B12" s="128">
        <v>3173</v>
      </c>
      <c r="C12" s="128">
        <v>3098</v>
      </c>
      <c r="D12" s="194">
        <v>97.636306334699015</v>
      </c>
      <c r="E12" s="266">
        <v>1350</v>
      </c>
      <c r="F12" s="266">
        <v>1242</v>
      </c>
      <c r="G12" s="194">
        <v>92</v>
      </c>
      <c r="H12" s="128">
        <v>478</v>
      </c>
      <c r="I12" s="128">
        <v>427</v>
      </c>
      <c r="J12" s="194">
        <v>89.3305439330544</v>
      </c>
      <c r="K12" s="266">
        <v>23</v>
      </c>
      <c r="L12" s="266">
        <v>33</v>
      </c>
      <c r="M12" s="194">
        <v>143.47826086956522</v>
      </c>
      <c r="N12" s="128">
        <v>12</v>
      </c>
      <c r="O12" s="128">
        <v>7</v>
      </c>
      <c r="P12" s="194">
        <v>58.333333333333336</v>
      </c>
      <c r="Q12" s="266">
        <v>1282</v>
      </c>
      <c r="R12" s="266">
        <v>1153</v>
      </c>
      <c r="S12" s="194">
        <v>89.93759750390015</v>
      </c>
      <c r="T12" s="150">
        <v>2670</v>
      </c>
      <c r="U12" s="128">
        <v>2152</v>
      </c>
      <c r="V12" s="194">
        <v>80.599250936329597</v>
      </c>
      <c r="W12" s="266">
        <v>849</v>
      </c>
      <c r="X12" s="266">
        <v>409</v>
      </c>
      <c r="Y12" s="244">
        <v>48.174322732626621</v>
      </c>
      <c r="Z12" s="266">
        <v>680</v>
      </c>
      <c r="AA12" s="266">
        <v>300</v>
      </c>
      <c r="AB12" s="194">
        <v>44.117647058823529</v>
      </c>
      <c r="AC12" s="129"/>
      <c r="AD12" s="130"/>
      <c r="AE12" s="130"/>
      <c r="AF12" s="130"/>
    </row>
    <row r="13" spans="1:32" s="131" customFormat="1" ht="18" customHeight="1">
      <c r="A13" s="74" t="s">
        <v>53</v>
      </c>
      <c r="B13" s="128">
        <v>3785</v>
      </c>
      <c r="C13" s="128">
        <v>4170</v>
      </c>
      <c r="D13" s="194">
        <v>110.17173051519154</v>
      </c>
      <c r="E13" s="266">
        <v>907</v>
      </c>
      <c r="F13" s="266">
        <v>859</v>
      </c>
      <c r="G13" s="194">
        <v>94.707828004410146</v>
      </c>
      <c r="H13" s="128">
        <v>391</v>
      </c>
      <c r="I13" s="128">
        <v>393</v>
      </c>
      <c r="J13" s="194">
        <v>100.51150895140665</v>
      </c>
      <c r="K13" s="266">
        <v>22</v>
      </c>
      <c r="L13" s="266">
        <v>13</v>
      </c>
      <c r="M13" s="194">
        <v>59.090909090909093</v>
      </c>
      <c r="N13" s="128">
        <v>23</v>
      </c>
      <c r="O13" s="128">
        <v>2</v>
      </c>
      <c r="P13" s="194">
        <v>8.695652173913043</v>
      </c>
      <c r="Q13" s="266">
        <v>520</v>
      </c>
      <c r="R13" s="266">
        <v>734</v>
      </c>
      <c r="S13" s="194">
        <v>141.15384615384616</v>
      </c>
      <c r="T13" s="150">
        <v>3417</v>
      </c>
      <c r="U13" s="128">
        <v>2428</v>
      </c>
      <c r="V13" s="194">
        <v>71.056482294410301</v>
      </c>
      <c r="W13" s="266">
        <v>545</v>
      </c>
      <c r="X13" s="266">
        <v>271</v>
      </c>
      <c r="Y13" s="244">
        <v>49.72477064220184</v>
      </c>
      <c r="Z13" s="266">
        <v>464</v>
      </c>
      <c r="AA13" s="266">
        <v>238</v>
      </c>
      <c r="AB13" s="194">
        <v>51.293103448275865</v>
      </c>
      <c r="AC13" s="129"/>
      <c r="AD13" s="130"/>
      <c r="AE13" s="130"/>
      <c r="AF13" s="130"/>
    </row>
    <row r="14" spans="1:32" s="131" customFormat="1" ht="18" customHeight="1">
      <c r="A14" s="74" t="s">
        <v>54</v>
      </c>
      <c r="B14" s="128">
        <v>2329</v>
      </c>
      <c r="C14" s="128">
        <v>2523</v>
      </c>
      <c r="D14" s="194">
        <v>108.32975525976813</v>
      </c>
      <c r="E14" s="266">
        <v>1198</v>
      </c>
      <c r="F14" s="266">
        <v>1341</v>
      </c>
      <c r="G14" s="194">
        <v>111.93656093489149</v>
      </c>
      <c r="H14" s="128">
        <v>416</v>
      </c>
      <c r="I14" s="128">
        <v>381</v>
      </c>
      <c r="J14" s="194">
        <v>91.586538461538453</v>
      </c>
      <c r="K14" s="266">
        <v>56</v>
      </c>
      <c r="L14" s="266">
        <v>42</v>
      </c>
      <c r="M14" s="194">
        <v>75</v>
      </c>
      <c r="N14" s="128">
        <v>33</v>
      </c>
      <c r="O14" s="128">
        <v>34</v>
      </c>
      <c r="P14" s="194">
        <v>103.03030303030303</v>
      </c>
      <c r="Q14" s="266">
        <v>1141</v>
      </c>
      <c r="R14" s="266">
        <v>1250</v>
      </c>
      <c r="S14" s="194">
        <v>109.55302366345312</v>
      </c>
      <c r="T14" s="150">
        <v>1644</v>
      </c>
      <c r="U14" s="128">
        <v>1520</v>
      </c>
      <c r="V14" s="194">
        <v>92.457420924574208</v>
      </c>
      <c r="W14" s="266">
        <v>716</v>
      </c>
      <c r="X14" s="266">
        <v>497</v>
      </c>
      <c r="Y14" s="244">
        <v>69.413407821229043</v>
      </c>
      <c r="Z14" s="266">
        <v>551</v>
      </c>
      <c r="AA14" s="266">
        <v>394</v>
      </c>
      <c r="AB14" s="194">
        <v>71.506352087114337</v>
      </c>
      <c r="AC14" s="129"/>
      <c r="AD14" s="130"/>
      <c r="AE14" s="130"/>
      <c r="AF14" s="130"/>
    </row>
    <row r="15" spans="1:32" s="131" customFormat="1" ht="18" customHeight="1">
      <c r="A15" s="74" t="s">
        <v>55</v>
      </c>
      <c r="B15" s="128">
        <v>1635</v>
      </c>
      <c r="C15" s="128">
        <v>1825</v>
      </c>
      <c r="D15" s="194">
        <v>111.62079510703364</v>
      </c>
      <c r="E15" s="266">
        <v>373</v>
      </c>
      <c r="F15" s="266">
        <v>319</v>
      </c>
      <c r="G15" s="194">
        <v>85.52278820375335</v>
      </c>
      <c r="H15" s="128">
        <v>227</v>
      </c>
      <c r="I15" s="128">
        <v>217</v>
      </c>
      <c r="J15" s="194">
        <v>95.594713656387668</v>
      </c>
      <c r="K15" s="266">
        <v>14</v>
      </c>
      <c r="L15" s="266">
        <v>18</v>
      </c>
      <c r="M15" s="194">
        <v>128.57142857142858</v>
      </c>
      <c r="N15" s="128">
        <v>0</v>
      </c>
      <c r="O15" s="128">
        <v>5</v>
      </c>
      <c r="P15" s="194" t="s">
        <v>114</v>
      </c>
      <c r="Q15" s="266">
        <v>341</v>
      </c>
      <c r="R15" s="266">
        <v>302</v>
      </c>
      <c r="S15" s="194">
        <v>88.563049853372434</v>
      </c>
      <c r="T15" s="150">
        <v>1433</v>
      </c>
      <c r="U15" s="128">
        <v>1026</v>
      </c>
      <c r="V15" s="194">
        <v>71.598046057222604</v>
      </c>
      <c r="W15" s="266">
        <v>186</v>
      </c>
      <c r="X15" s="266">
        <v>87</v>
      </c>
      <c r="Y15" s="244">
        <v>46.774193548387096</v>
      </c>
      <c r="Z15" s="266">
        <v>158</v>
      </c>
      <c r="AA15" s="266">
        <v>75</v>
      </c>
      <c r="AB15" s="194">
        <v>47.468354430379748</v>
      </c>
      <c r="AC15" s="129"/>
      <c r="AD15" s="130"/>
      <c r="AE15" s="130"/>
      <c r="AF15" s="130"/>
    </row>
    <row r="16" spans="1:32" s="131" customFormat="1" ht="18" customHeight="1">
      <c r="A16" s="74" t="s">
        <v>56</v>
      </c>
      <c r="B16" s="128">
        <v>843</v>
      </c>
      <c r="C16" s="128">
        <v>918</v>
      </c>
      <c r="D16" s="194">
        <v>108.89679715302492</v>
      </c>
      <c r="E16" s="266">
        <v>299</v>
      </c>
      <c r="F16" s="266">
        <v>275</v>
      </c>
      <c r="G16" s="194">
        <v>91.973244147157203</v>
      </c>
      <c r="H16" s="128">
        <v>120</v>
      </c>
      <c r="I16" s="128">
        <v>164</v>
      </c>
      <c r="J16" s="194">
        <v>136.66666666666666</v>
      </c>
      <c r="K16" s="266">
        <v>18</v>
      </c>
      <c r="L16" s="266">
        <v>7</v>
      </c>
      <c r="M16" s="194">
        <v>38.888888888888893</v>
      </c>
      <c r="N16" s="128">
        <v>16</v>
      </c>
      <c r="O16" s="128">
        <v>1</v>
      </c>
      <c r="P16" s="194">
        <v>6.25</v>
      </c>
      <c r="Q16" s="266">
        <v>290</v>
      </c>
      <c r="R16" s="266">
        <v>263</v>
      </c>
      <c r="S16" s="194">
        <v>90.689655172413794</v>
      </c>
      <c r="T16" s="150">
        <v>732</v>
      </c>
      <c r="U16" s="128">
        <v>728</v>
      </c>
      <c r="V16" s="194">
        <v>99.453551912568301</v>
      </c>
      <c r="W16" s="266">
        <v>193</v>
      </c>
      <c r="X16" s="266">
        <v>88</v>
      </c>
      <c r="Y16" s="244">
        <v>45.595854922279791</v>
      </c>
      <c r="Z16" s="266">
        <v>155</v>
      </c>
      <c r="AA16" s="266">
        <v>76</v>
      </c>
      <c r="AB16" s="194">
        <v>49.032258064516128</v>
      </c>
      <c r="AC16" s="129"/>
      <c r="AD16" s="130"/>
      <c r="AE16" s="130"/>
      <c r="AF16" s="130"/>
    </row>
    <row r="17" spans="1:32" s="131" customFormat="1" ht="18" customHeight="1">
      <c r="A17" s="74" t="s">
        <v>57</v>
      </c>
      <c r="B17" s="128">
        <v>1032</v>
      </c>
      <c r="C17" s="128">
        <v>1057</v>
      </c>
      <c r="D17" s="194">
        <v>102.42248062015504</v>
      </c>
      <c r="E17" s="266">
        <v>431</v>
      </c>
      <c r="F17" s="266">
        <v>374</v>
      </c>
      <c r="G17" s="194">
        <v>86.77494199535964</v>
      </c>
      <c r="H17" s="128">
        <v>183</v>
      </c>
      <c r="I17" s="128">
        <v>213</v>
      </c>
      <c r="J17" s="194">
        <v>116.39344262295081</v>
      </c>
      <c r="K17" s="266">
        <v>18</v>
      </c>
      <c r="L17" s="266">
        <v>16</v>
      </c>
      <c r="M17" s="194">
        <v>88.888888888888886</v>
      </c>
      <c r="N17" s="128">
        <v>1</v>
      </c>
      <c r="O17" s="128">
        <v>1</v>
      </c>
      <c r="P17" s="194">
        <v>100</v>
      </c>
      <c r="Q17" s="266">
        <v>375</v>
      </c>
      <c r="R17" s="266">
        <v>339</v>
      </c>
      <c r="S17" s="194">
        <v>90.4</v>
      </c>
      <c r="T17" s="150">
        <v>836</v>
      </c>
      <c r="U17" s="128">
        <v>437</v>
      </c>
      <c r="V17" s="194">
        <v>52.272727272727273</v>
      </c>
      <c r="W17" s="266">
        <v>235</v>
      </c>
      <c r="X17" s="266">
        <v>108</v>
      </c>
      <c r="Y17" s="244">
        <v>45.957446808510639</v>
      </c>
      <c r="Z17" s="266">
        <v>194</v>
      </c>
      <c r="AA17" s="266">
        <v>90</v>
      </c>
      <c r="AB17" s="194">
        <v>46.391752577319586</v>
      </c>
      <c r="AC17" s="129"/>
      <c r="AD17" s="130"/>
      <c r="AE17" s="130"/>
      <c r="AF17" s="130"/>
    </row>
    <row r="18" spans="1:32" s="131" customFormat="1" ht="18" customHeight="1">
      <c r="A18" s="74" t="s">
        <v>58</v>
      </c>
      <c r="B18" s="128">
        <v>1578</v>
      </c>
      <c r="C18" s="128">
        <v>1712</v>
      </c>
      <c r="D18" s="194">
        <v>108.4917617237009</v>
      </c>
      <c r="E18" s="266">
        <v>352</v>
      </c>
      <c r="F18" s="266">
        <v>341</v>
      </c>
      <c r="G18" s="194">
        <v>96.875</v>
      </c>
      <c r="H18" s="128">
        <v>234</v>
      </c>
      <c r="I18" s="128">
        <v>257</v>
      </c>
      <c r="J18" s="194">
        <v>109.82905982905984</v>
      </c>
      <c r="K18" s="266">
        <v>9</v>
      </c>
      <c r="L18" s="266">
        <v>17</v>
      </c>
      <c r="M18" s="194">
        <v>188.88888888888889</v>
      </c>
      <c r="N18" s="128">
        <v>3</v>
      </c>
      <c r="O18" s="128">
        <v>8</v>
      </c>
      <c r="P18" s="194">
        <v>266.66666666666663</v>
      </c>
      <c r="Q18" s="266">
        <v>323</v>
      </c>
      <c r="R18" s="266">
        <v>266</v>
      </c>
      <c r="S18" s="194">
        <v>82.35294117647058</v>
      </c>
      <c r="T18" s="150">
        <v>1423</v>
      </c>
      <c r="U18" s="128">
        <v>1123</v>
      </c>
      <c r="V18" s="194">
        <v>78.91777933942376</v>
      </c>
      <c r="W18" s="266">
        <v>204</v>
      </c>
      <c r="X18" s="266">
        <v>119</v>
      </c>
      <c r="Y18" s="244">
        <v>58.333333333333336</v>
      </c>
      <c r="Z18" s="266">
        <v>175</v>
      </c>
      <c r="AA18" s="266">
        <v>104</v>
      </c>
      <c r="AB18" s="194">
        <v>59.428571428571431</v>
      </c>
      <c r="AC18" s="129"/>
      <c r="AD18" s="130"/>
      <c r="AE18" s="130"/>
      <c r="AF18" s="130"/>
    </row>
    <row r="19" spans="1:32" s="131" customFormat="1" ht="18" customHeight="1">
      <c r="A19" s="74" t="s">
        <v>59</v>
      </c>
      <c r="B19" s="128">
        <v>736</v>
      </c>
      <c r="C19" s="128">
        <v>720</v>
      </c>
      <c r="D19" s="194">
        <v>97.826086956521735</v>
      </c>
      <c r="E19" s="266">
        <v>326</v>
      </c>
      <c r="F19" s="266">
        <v>296</v>
      </c>
      <c r="G19" s="194">
        <v>90.797546012269933</v>
      </c>
      <c r="H19" s="128">
        <v>83</v>
      </c>
      <c r="I19" s="128">
        <v>114</v>
      </c>
      <c r="J19" s="194">
        <v>137.34939759036143</v>
      </c>
      <c r="K19" s="266">
        <v>24</v>
      </c>
      <c r="L19" s="266">
        <v>29</v>
      </c>
      <c r="M19" s="194">
        <v>120.83333333333333</v>
      </c>
      <c r="N19" s="128">
        <v>1</v>
      </c>
      <c r="O19" s="128">
        <v>1</v>
      </c>
      <c r="P19" s="194">
        <v>100</v>
      </c>
      <c r="Q19" s="266">
        <v>294</v>
      </c>
      <c r="R19" s="266">
        <v>277</v>
      </c>
      <c r="S19" s="194">
        <v>94.217687074829939</v>
      </c>
      <c r="T19" s="150">
        <v>598</v>
      </c>
      <c r="U19" s="128">
        <v>501</v>
      </c>
      <c r="V19" s="194">
        <v>83.779264214046819</v>
      </c>
      <c r="W19" s="266">
        <v>188</v>
      </c>
      <c r="X19" s="266">
        <v>76</v>
      </c>
      <c r="Y19" s="244">
        <v>40.425531914893611</v>
      </c>
      <c r="Z19" s="266">
        <v>138</v>
      </c>
      <c r="AA19" s="266">
        <v>65</v>
      </c>
      <c r="AB19" s="194">
        <v>47.10144927536232</v>
      </c>
      <c r="AC19" s="129"/>
      <c r="AD19" s="130"/>
      <c r="AE19" s="130"/>
      <c r="AF19" s="130"/>
    </row>
    <row r="20" spans="1:32" s="131" customFormat="1" ht="18" customHeight="1">
      <c r="A20" s="74" t="s">
        <v>60</v>
      </c>
      <c r="B20" s="128">
        <v>455</v>
      </c>
      <c r="C20" s="128">
        <v>514</v>
      </c>
      <c r="D20" s="194">
        <v>112.96703296703296</v>
      </c>
      <c r="E20" s="266">
        <v>177</v>
      </c>
      <c r="F20" s="266">
        <v>209</v>
      </c>
      <c r="G20" s="194">
        <v>118.07909604519776</v>
      </c>
      <c r="H20" s="128">
        <v>95</v>
      </c>
      <c r="I20" s="128">
        <v>119</v>
      </c>
      <c r="J20" s="194">
        <v>125.26315789473684</v>
      </c>
      <c r="K20" s="266">
        <v>12</v>
      </c>
      <c r="L20" s="266">
        <v>11</v>
      </c>
      <c r="M20" s="194">
        <v>91.666666666666657</v>
      </c>
      <c r="N20" s="128">
        <v>13</v>
      </c>
      <c r="O20" s="128">
        <v>17</v>
      </c>
      <c r="P20" s="194">
        <v>130.76923076923077</v>
      </c>
      <c r="Q20" s="266">
        <v>165</v>
      </c>
      <c r="R20" s="266">
        <v>191</v>
      </c>
      <c r="S20" s="194">
        <v>115.75757575757575</v>
      </c>
      <c r="T20" s="150">
        <v>366</v>
      </c>
      <c r="U20" s="128">
        <v>380</v>
      </c>
      <c r="V20" s="194">
        <v>103.82513661202186</v>
      </c>
      <c r="W20" s="266">
        <v>89</v>
      </c>
      <c r="X20" s="266">
        <v>74</v>
      </c>
      <c r="Y20" s="244">
        <v>83.146067415730343</v>
      </c>
      <c r="Z20" s="266">
        <v>74</v>
      </c>
      <c r="AA20" s="266">
        <v>63</v>
      </c>
      <c r="AB20" s="194">
        <v>85.13513513513513</v>
      </c>
      <c r="AC20" s="129"/>
      <c r="AD20" s="130"/>
      <c r="AE20" s="130"/>
      <c r="AF20" s="130"/>
    </row>
    <row r="21" spans="1:32" s="131" customFormat="1" ht="18" customHeight="1">
      <c r="A21" s="74" t="s">
        <v>61</v>
      </c>
      <c r="B21" s="128">
        <v>411</v>
      </c>
      <c r="C21" s="128">
        <v>469</v>
      </c>
      <c r="D21" s="194">
        <v>114.11192214111922</v>
      </c>
      <c r="E21" s="266">
        <v>362</v>
      </c>
      <c r="F21" s="266">
        <v>425</v>
      </c>
      <c r="G21" s="194">
        <v>117.40331491712708</v>
      </c>
      <c r="H21" s="128">
        <v>152</v>
      </c>
      <c r="I21" s="128">
        <v>220</v>
      </c>
      <c r="J21" s="194">
        <v>144.73684210526315</v>
      </c>
      <c r="K21" s="266">
        <v>4</v>
      </c>
      <c r="L21" s="266">
        <v>5</v>
      </c>
      <c r="M21" s="194">
        <v>125</v>
      </c>
      <c r="N21" s="128">
        <v>17</v>
      </c>
      <c r="O21" s="128">
        <v>4</v>
      </c>
      <c r="P21" s="194">
        <v>23.52941176470588</v>
      </c>
      <c r="Q21" s="266">
        <v>350</v>
      </c>
      <c r="R21" s="266">
        <v>408</v>
      </c>
      <c r="S21" s="194">
        <v>116.57142857142857</v>
      </c>
      <c r="T21" s="150">
        <v>260</v>
      </c>
      <c r="U21" s="128">
        <v>177</v>
      </c>
      <c r="V21" s="194">
        <v>68.07692307692308</v>
      </c>
      <c r="W21" s="266">
        <v>211</v>
      </c>
      <c r="X21" s="266">
        <v>177</v>
      </c>
      <c r="Y21" s="244">
        <v>83.886255924170612</v>
      </c>
      <c r="Z21" s="266">
        <v>177</v>
      </c>
      <c r="AA21" s="266">
        <v>157</v>
      </c>
      <c r="AB21" s="194">
        <v>88.700564971751419</v>
      </c>
      <c r="AC21" s="151"/>
      <c r="AD21" s="151"/>
      <c r="AE21" s="151"/>
      <c r="AF21" s="151"/>
    </row>
    <row r="22" spans="1:32" s="131" customFormat="1" ht="18" customHeight="1">
      <c r="A22" s="74" t="s">
        <v>62</v>
      </c>
      <c r="B22" s="128">
        <v>236</v>
      </c>
      <c r="C22" s="128">
        <v>243</v>
      </c>
      <c r="D22" s="194">
        <v>102.96610169491525</v>
      </c>
      <c r="E22" s="266">
        <v>191</v>
      </c>
      <c r="F22" s="266">
        <v>204</v>
      </c>
      <c r="G22" s="194">
        <v>106.80628272251309</v>
      </c>
      <c r="H22" s="128">
        <v>46</v>
      </c>
      <c r="I22" s="128">
        <v>48</v>
      </c>
      <c r="J22" s="194">
        <v>104.34782608695652</v>
      </c>
      <c r="K22" s="266">
        <v>8</v>
      </c>
      <c r="L22" s="266">
        <v>9</v>
      </c>
      <c r="M22" s="194">
        <v>112.5</v>
      </c>
      <c r="N22" s="128">
        <v>25</v>
      </c>
      <c r="O22" s="128">
        <v>20</v>
      </c>
      <c r="P22" s="194">
        <v>80</v>
      </c>
      <c r="Q22" s="266">
        <v>191</v>
      </c>
      <c r="R22" s="266">
        <v>204</v>
      </c>
      <c r="S22" s="194">
        <v>106.80628272251309</v>
      </c>
      <c r="T22" s="150">
        <v>160</v>
      </c>
      <c r="U22" s="128">
        <v>114</v>
      </c>
      <c r="V22" s="194">
        <v>71.25</v>
      </c>
      <c r="W22" s="266">
        <v>115</v>
      </c>
      <c r="X22" s="266">
        <v>75</v>
      </c>
      <c r="Y22" s="244">
        <v>65.217391304347828</v>
      </c>
      <c r="Z22" s="266">
        <v>110</v>
      </c>
      <c r="AA22" s="266">
        <v>75</v>
      </c>
      <c r="AB22" s="194">
        <v>68.181818181818173</v>
      </c>
      <c r="AC22" s="129"/>
      <c r="AD22" s="130"/>
      <c r="AE22" s="130"/>
      <c r="AF22" s="130"/>
    </row>
    <row r="23" spans="1:32" s="131" customFormat="1" ht="18" customHeight="1">
      <c r="A23" s="74" t="s">
        <v>63</v>
      </c>
      <c r="B23" s="128">
        <v>258</v>
      </c>
      <c r="C23" s="128">
        <v>42</v>
      </c>
      <c r="D23" s="194">
        <v>16.279069767441861</v>
      </c>
      <c r="E23" s="266">
        <v>168</v>
      </c>
      <c r="F23" s="266">
        <v>14</v>
      </c>
      <c r="G23" s="194">
        <v>8.3333333333333321</v>
      </c>
      <c r="H23" s="128">
        <v>88</v>
      </c>
      <c r="I23" s="128">
        <v>45</v>
      </c>
      <c r="J23" s="194">
        <v>51.136363636363633</v>
      </c>
      <c r="K23" s="266">
        <v>15</v>
      </c>
      <c r="L23" s="266">
        <v>1</v>
      </c>
      <c r="M23" s="194">
        <v>6.666666666666667</v>
      </c>
      <c r="N23" s="128">
        <v>4</v>
      </c>
      <c r="O23" s="128">
        <v>0</v>
      </c>
      <c r="P23" s="194">
        <v>0</v>
      </c>
      <c r="Q23" s="266">
        <v>164</v>
      </c>
      <c r="R23" s="266">
        <v>13</v>
      </c>
      <c r="S23" s="194">
        <v>7.9268292682926829</v>
      </c>
      <c r="T23" s="150">
        <v>182</v>
      </c>
      <c r="U23" s="128">
        <v>34</v>
      </c>
      <c r="V23" s="194">
        <v>18.681318681318682</v>
      </c>
      <c r="W23" s="266">
        <v>93</v>
      </c>
      <c r="X23" s="266">
        <v>6</v>
      </c>
      <c r="Y23" s="244">
        <v>6.4516129032258061</v>
      </c>
      <c r="Z23" s="266">
        <v>83</v>
      </c>
      <c r="AA23" s="266">
        <v>6</v>
      </c>
      <c r="AB23" s="194">
        <v>7.2289156626506017</v>
      </c>
      <c r="AC23" s="129"/>
      <c r="AD23" s="130"/>
      <c r="AE23" s="130"/>
      <c r="AF23" s="130"/>
    </row>
    <row r="24" spans="1:32" s="131" customFormat="1" ht="18" customHeight="1">
      <c r="A24" s="74" t="s">
        <v>64</v>
      </c>
      <c r="B24" s="128">
        <v>2661</v>
      </c>
      <c r="C24" s="128">
        <v>2938</v>
      </c>
      <c r="D24" s="194">
        <v>110.40962044344231</v>
      </c>
      <c r="E24" s="266">
        <v>696</v>
      </c>
      <c r="F24" s="266">
        <v>741</v>
      </c>
      <c r="G24" s="194">
        <v>106.46551724137932</v>
      </c>
      <c r="H24" s="128">
        <v>536</v>
      </c>
      <c r="I24" s="128">
        <v>575</v>
      </c>
      <c r="J24" s="194">
        <v>107.27611940298507</v>
      </c>
      <c r="K24" s="266">
        <v>107</v>
      </c>
      <c r="L24" s="266">
        <v>82</v>
      </c>
      <c r="M24" s="194">
        <v>76.63551401869158</v>
      </c>
      <c r="N24" s="128">
        <v>29</v>
      </c>
      <c r="O24" s="128">
        <v>9</v>
      </c>
      <c r="P24" s="194">
        <v>31.03448275862069</v>
      </c>
      <c r="Q24" s="266">
        <v>654</v>
      </c>
      <c r="R24" s="266">
        <v>700</v>
      </c>
      <c r="S24" s="194">
        <v>107.03363914373089</v>
      </c>
      <c r="T24" s="150">
        <v>2282</v>
      </c>
      <c r="U24" s="128">
        <v>633</v>
      </c>
      <c r="V24" s="194">
        <v>27.73882559158633</v>
      </c>
      <c r="W24" s="266">
        <v>317</v>
      </c>
      <c r="X24" s="266">
        <v>208</v>
      </c>
      <c r="Y24" s="244">
        <v>65.615141955835966</v>
      </c>
      <c r="Z24" s="266">
        <v>261</v>
      </c>
      <c r="AA24" s="266">
        <v>193</v>
      </c>
      <c r="AB24" s="194">
        <v>73.946360153256705</v>
      </c>
      <c r="AC24" s="129"/>
      <c r="AD24" s="130"/>
      <c r="AE24" s="130"/>
      <c r="AF24" s="130"/>
    </row>
    <row r="25" spans="1:32" s="131" customFormat="1" ht="18" customHeight="1">
      <c r="A25" s="74" t="s">
        <v>65</v>
      </c>
      <c r="B25" s="128">
        <v>926</v>
      </c>
      <c r="C25" s="128">
        <v>1116</v>
      </c>
      <c r="D25" s="194">
        <v>120.51835853131749</v>
      </c>
      <c r="E25" s="266">
        <v>397</v>
      </c>
      <c r="F25" s="266">
        <v>447</v>
      </c>
      <c r="G25" s="194">
        <v>112.59445843828715</v>
      </c>
      <c r="H25" s="128">
        <v>252</v>
      </c>
      <c r="I25" s="128">
        <v>283</v>
      </c>
      <c r="J25" s="194">
        <v>112.3015873015873</v>
      </c>
      <c r="K25" s="266">
        <v>47</v>
      </c>
      <c r="L25" s="266">
        <v>60</v>
      </c>
      <c r="M25" s="194">
        <v>127.65957446808511</v>
      </c>
      <c r="N25" s="128">
        <v>28</v>
      </c>
      <c r="O25" s="128">
        <v>12</v>
      </c>
      <c r="P25" s="194">
        <v>42.857142857142854</v>
      </c>
      <c r="Q25" s="266">
        <v>381</v>
      </c>
      <c r="R25" s="266">
        <v>441</v>
      </c>
      <c r="S25" s="194">
        <v>115.74803149606299</v>
      </c>
      <c r="T25" s="150">
        <v>674</v>
      </c>
      <c r="U25" s="128">
        <v>633</v>
      </c>
      <c r="V25" s="194">
        <v>93.916913946587528</v>
      </c>
      <c r="W25" s="266">
        <v>161</v>
      </c>
      <c r="X25" s="266">
        <v>123</v>
      </c>
      <c r="Y25" s="244">
        <v>76.397515527950304</v>
      </c>
      <c r="Z25" s="266">
        <v>145</v>
      </c>
      <c r="AA25" s="266">
        <v>107</v>
      </c>
      <c r="AB25" s="194">
        <v>73.793103448275872</v>
      </c>
      <c r="AC25" s="129"/>
      <c r="AD25" s="130"/>
      <c r="AE25" s="130"/>
      <c r="AF25" s="130"/>
    </row>
    <row r="26" spans="1:32" s="131" customFormat="1" ht="18" customHeight="1">
      <c r="A26" s="74" t="s">
        <v>66</v>
      </c>
      <c r="B26" s="128">
        <v>812</v>
      </c>
      <c r="C26" s="128">
        <v>859</v>
      </c>
      <c r="D26" s="194">
        <v>105.78817733990147</v>
      </c>
      <c r="E26" s="266">
        <v>175</v>
      </c>
      <c r="F26" s="266">
        <v>221</v>
      </c>
      <c r="G26" s="194">
        <v>126.28571428571429</v>
      </c>
      <c r="H26" s="128">
        <v>119</v>
      </c>
      <c r="I26" s="128">
        <v>73</v>
      </c>
      <c r="J26" s="194">
        <v>61.344537815126053</v>
      </c>
      <c r="K26" s="266">
        <v>18</v>
      </c>
      <c r="L26" s="266">
        <v>20</v>
      </c>
      <c r="M26" s="194">
        <v>111.11111111111111</v>
      </c>
      <c r="N26" s="128">
        <v>0</v>
      </c>
      <c r="O26" s="128">
        <v>0</v>
      </c>
      <c r="P26" s="194" t="s">
        <v>114</v>
      </c>
      <c r="Q26" s="266">
        <v>138</v>
      </c>
      <c r="R26" s="266">
        <v>198</v>
      </c>
      <c r="S26" s="194">
        <v>143.47826086956522</v>
      </c>
      <c r="T26" s="150">
        <v>749</v>
      </c>
      <c r="U26" s="128">
        <v>717</v>
      </c>
      <c r="V26" s="194">
        <v>95.727636849132182</v>
      </c>
      <c r="W26" s="266">
        <v>110</v>
      </c>
      <c r="X26" s="266">
        <v>80</v>
      </c>
      <c r="Y26" s="244">
        <v>72.727272727272734</v>
      </c>
      <c r="Z26" s="266">
        <v>99</v>
      </c>
      <c r="AA26" s="266">
        <v>58</v>
      </c>
      <c r="AB26" s="194">
        <v>58.585858585858588</v>
      </c>
      <c r="AC26" s="129"/>
      <c r="AD26" s="130"/>
      <c r="AE26" s="130"/>
      <c r="AF26" s="130"/>
    </row>
    <row r="27" spans="1:32" s="131" customFormat="1" ht="18" customHeight="1">
      <c r="A27" s="74" t="s">
        <v>67</v>
      </c>
      <c r="B27" s="128">
        <v>1118</v>
      </c>
      <c r="C27" s="128">
        <v>1265</v>
      </c>
      <c r="D27" s="194">
        <v>113.1484794275492</v>
      </c>
      <c r="E27" s="266">
        <v>271</v>
      </c>
      <c r="F27" s="266">
        <v>345</v>
      </c>
      <c r="G27" s="194">
        <v>127.30627306273064</v>
      </c>
      <c r="H27" s="128">
        <v>203</v>
      </c>
      <c r="I27" s="128">
        <v>174</v>
      </c>
      <c r="J27" s="194">
        <v>85.714285714285708</v>
      </c>
      <c r="K27" s="266">
        <v>26</v>
      </c>
      <c r="L27" s="266">
        <v>23</v>
      </c>
      <c r="M27" s="194">
        <v>88.461538461538453</v>
      </c>
      <c r="N27" s="128">
        <v>19</v>
      </c>
      <c r="O27" s="128">
        <v>17</v>
      </c>
      <c r="P27" s="194">
        <v>89.473684210526315</v>
      </c>
      <c r="Q27" s="266">
        <v>257</v>
      </c>
      <c r="R27" s="266">
        <v>320</v>
      </c>
      <c r="S27" s="194">
        <v>124.5136186770428</v>
      </c>
      <c r="T27" s="150">
        <v>986</v>
      </c>
      <c r="U27" s="128">
        <v>175</v>
      </c>
      <c r="V27" s="194">
        <v>17.748478701825558</v>
      </c>
      <c r="W27" s="266">
        <v>141</v>
      </c>
      <c r="X27" s="266">
        <v>141</v>
      </c>
      <c r="Y27" s="244">
        <v>100</v>
      </c>
      <c r="Z27" s="266">
        <v>111</v>
      </c>
      <c r="AA27" s="266">
        <v>118</v>
      </c>
      <c r="AB27" s="194">
        <v>106.30630630630631</v>
      </c>
      <c r="AC27" s="129"/>
      <c r="AD27" s="130"/>
      <c r="AE27" s="130"/>
      <c r="AF27" s="130"/>
    </row>
    <row r="28" spans="1:32" s="131" customFormat="1" ht="18" customHeight="1">
      <c r="A28" s="74" t="s">
        <v>68</v>
      </c>
      <c r="B28" s="128">
        <v>247</v>
      </c>
      <c r="C28" s="128">
        <v>292</v>
      </c>
      <c r="D28" s="194">
        <v>118.21862348178138</v>
      </c>
      <c r="E28" s="266">
        <v>189</v>
      </c>
      <c r="F28" s="266">
        <v>219</v>
      </c>
      <c r="G28" s="194">
        <v>115.87301587301589</v>
      </c>
      <c r="H28" s="128">
        <v>59</v>
      </c>
      <c r="I28" s="128">
        <v>75</v>
      </c>
      <c r="J28" s="194">
        <v>127.11864406779661</v>
      </c>
      <c r="K28" s="266">
        <v>15</v>
      </c>
      <c r="L28" s="266">
        <v>11</v>
      </c>
      <c r="M28" s="194">
        <v>73.333333333333329</v>
      </c>
      <c r="N28" s="128">
        <v>5</v>
      </c>
      <c r="O28" s="128">
        <v>6</v>
      </c>
      <c r="P28" s="194">
        <v>120</v>
      </c>
      <c r="Q28" s="266">
        <v>175</v>
      </c>
      <c r="R28" s="266">
        <v>198</v>
      </c>
      <c r="S28" s="194">
        <v>113.14285714285714</v>
      </c>
      <c r="T28" s="150">
        <v>159</v>
      </c>
      <c r="U28" s="128">
        <v>164</v>
      </c>
      <c r="V28" s="194">
        <v>103.14465408805032</v>
      </c>
      <c r="W28" s="266">
        <v>102</v>
      </c>
      <c r="X28" s="266">
        <v>91</v>
      </c>
      <c r="Y28" s="244">
        <v>89.215686274509807</v>
      </c>
      <c r="Z28" s="266">
        <v>77</v>
      </c>
      <c r="AA28" s="266">
        <v>70</v>
      </c>
      <c r="AB28" s="194">
        <v>90.909090909090907</v>
      </c>
      <c r="AC28" s="129"/>
      <c r="AD28" s="130"/>
      <c r="AE28" s="130"/>
      <c r="AF28" s="130"/>
    </row>
    <row r="29" spans="1:32" s="131" customFormat="1" ht="18" customHeight="1">
      <c r="A29" s="74" t="s">
        <v>69</v>
      </c>
      <c r="B29" s="128">
        <v>462</v>
      </c>
      <c r="C29" s="128">
        <v>201</v>
      </c>
      <c r="D29" s="194">
        <v>43.506493506493506</v>
      </c>
      <c r="E29" s="266">
        <v>231</v>
      </c>
      <c r="F29" s="266">
        <v>76</v>
      </c>
      <c r="G29" s="194">
        <v>32.900432900432904</v>
      </c>
      <c r="H29" s="128">
        <v>64</v>
      </c>
      <c r="I29" s="128">
        <v>79</v>
      </c>
      <c r="J29" s="194">
        <v>123.4375</v>
      </c>
      <c r="K29" s="266">
        <v>11</v>
      </c>
      <c r="L29" s="266">
        <v>6</v>
      </c>
      <c r="M29" s="194">
        <v>54.54545454545454</v>
      </c>
      <c r="N29" s="128">
        <v>1</v>
      </c>
      <c r="O29" s="128">
        <v>0</v>
      </c>
      <c r="P29" s="194">
        <v>0</v>
      </c>
      <c r="Q29" s="266">
        <v>198</v>
      </c>
      <c r="R29" s="266">
        <v>71</v>
      </c>
      <c r="S29" s="194">
        <v>35.858585858585855</v>
      </c>
      <c r="T29" s="150">
        <v>386</v>
      </c>
      <c r="U29" s="128">
        <v>156</v>
      </c>
      <c r="V29" s="194">
        <v>40.414507772020727</v>
      </c>
      <c r="W29" s="266">
        <v>156</v>
      </c>
      <c r="X29" s="266">
        <v>31</v>
      </c>
      <c r="Y29" s="244">
        <v>19.871794871794872</v>
      </c>
      <c r="Z29" s="266">
        <v>126</v>
      </c>
      <c r="AA29" s="266">
        <v>24</v>
      </c>
      <c r="AB29" s="194">
        <v>19.047619047619047</v>
      </c>
      <c r="AC29" s="129"/>
      <c r="AD29" s="130"/>
      <c r="AE29" s="130"/>
      <c r="AF29" s="130"/>
    </row>
    <row r="30" spans="1:32" ht="18" customHeight="1">
      <c r="A30" s="74" t="s">
        <v>70</v>
      </c>
      <c r="B30" s="128">
        <v>502</v>
      </c>
      <c r="C30" s="128">
        <v>527</v>
      </c>
      <c r="D30" s="194">
        <v>104.9800796812749</v>
      </c>
      <c r="E30" s="266">
        <v>283</v>
      </c>
      <c r="F30" s="266">
        <v>269</v>
      </c>
      <c r="G30" s="194">
        <v>95.053003533568898</v>
      </c>
      <c r="H30" s="128">
        <v>94</v>
      </c>
      <c r="I30" s="128">
        <v>75</v>
      </c>
      <c r="J30" s="194">
        <v>79.787234042553195</v>
      </c>
      <c r="K30" s="266">
        <v>13</v>
      </c>
      <c r="L30" s="266">
        <v>5</v>
      </c>
      <c r="M30" s="194">
        <v>38.461538461538467</v>
      </c>
      <c r="N30" s="128">
        <v>9</v>
      </c>
      <c r="O30" s="128">
        <v>0</v>
      </c>
      <c r="P30" s="194">
        <v>0</v>
      </c>
      <c r="Q30" s="266">
        <v>274</v>
      </c>
      <c r="R30" s="266">
        <v>258</v>
      </c>
      <c r="S30" s="194">
        <v>94.160583941605836</v>
      </c>
      <c r="T30" s="150">
        <v>401</v>
      </c>
      <c r="U30" s="128">
        <v>86</v>
      </c>
      <c r="V30" s="194">
        <v>21.446384039900249</v>
      </c>
      <c r="W30" s="266">
        <v>184</v>
      </c>
      <c r="X30" s="266">
        <v>85</v>
      </c>
      <c r="Y30" s="244">
        <v>46.195652173913047</v>
      </c>
      <c r="Z30" s="266">
        <v>155</v>
      </c>
      <c r="AA30" s="266">
        <v>71</v>
      </c>
      <c r="AB30" s="194">
        <v>45.806451612903224</v>
      </c>
      <c r="AC30" s="129"/>
      <c r="AD30" s="130"/>
      <c r="AE30" s="130"/>
      <c r="AF30" s="130"/>
    </row>
    <row r="31" spans="1:32" ht="18" customHeight="1">
      <c r="A31" s="84" t="s">
        <v>71</v>
      </c>
      <c r="B31" s="128">
        <v>791</v>
      </c>
      <c r="C31" s="128">
        <v>931</v>
      </c>
      <c r="D31" s="194">
        <v>117.69911504424779</v>
      </c>
      <c r="E31" s="266">
        <v>353</v>
      </c>
      <c r="F31" s="266">
        <v>454</v>
      </c>
      <c r="G31" s="194">
        <v>128.61189801699717</v>
      </c>
      <c r="H31" s="128">
        <v>107</v>
      </c>
      <c r="I31" s="128">
        <v>152</v>
      </c>
      <c r="J31" s="194">
        <v>142.05607476635512</v>
      </c>
      <c r="K31" s="266">
        <v>12</v>
      </c>
      <c r="L31" s="266">
        <v>31</v>
      </c>
      <c r="M31" s="194">
        <v>258.33333333333337</v>
      </c>
      <c r="N31" s="128">
        <v>13</v>
      </c>
      <c r="O31" s="128">
        <v>16</v>
      </c>
      <c r="P31" s="194">
        <v>123.07692307692308</v>
      </c>
      <c r="Q31" s="266">
        <v>319</v>
      </c>
      <c r="R31" s="266">
        <v>405</v>
      </c>
      <c r="S31" s="194">
        <v>126.95924764890283</v>
      </c>
      <c r="T31" s="150">
        <v>626</v>
      </c>
      <c r="U31" s="128">
        <v>421</v>
      </c>
      <c r="V31" s="194">
        <v>67.25239616613419</v>
      </c>
      <c r="W31" s="266">
        <v>214</v>
      </c>
      <c r="X31" s="266">
        <v>180</v>
      </c>
      <c r="Y31" s="244">
        <v>84.112149532710276</v>
      </c>
      <c r="Z31" s="266">
        <v>163</v>
      </c>
      <c r="AA31" s="266">
        <v>125</v>
      </c>
      <c r="AB31" s="194">
        <v>76.687116564417181</v>
      </c>
      <c r="AC31" s="129"/>
      <c r="AD31" s="130"/>
      <c r="AE31" s="130"/>
      <c r="AF31" s="130"/>
    </row>
    <row r="32" spans="1:32" ht="18" customHeight="1">
      <c r="A32" s="92" t="s">
        <v>72</v>
      </c>
      <c r="B32" s="128">
        <v>1047</v>
      </c>
      <c r="C32" s="128">
        <v>1100</v>
      </c>
      <c r="D32" s="194">
        <v>105.06208213944603</v>
      </c>
      <c r="E32" s="266">
        <v>354</v>
      </c>
      <c r="F32" s="266">
        <v>337</v>
      </c>
      <c r="G32" s="194">
        <v>95.197740112994353</v>
      </c>
      <c r="H32" s="128">
        <v>196</v>
      </c>
      <c r="I32" s="128">
        <v>179</v>
      </c>
      <c r="J32" s="194">
        <v>91.326530612244895</v>
      </c>
      <c r="K32" s="266">
        <v>9</v>
      </c>
      <c r="L32" s="266">
        <v>24</v>
      </c>
      <c r="M32" s="194">
        <v>266.66666666666663</v>
      </c>
      <c r="N32" s="128">
        <v>44</v>
      </c>
      <c r="O32" s="128">
        <v>75</v>
      </c>
      <c r="P32" s="194">
        <v>170.45454545454547</v>
      </c>
      <c r="Q32" s="266">
        <v>320</v>
      </c>
      <c r="R32" s="266">
        <v>304</v>
      </c>
      <c r="S32" s="194">
        <v>95</v>
      </c>
      <c r="T32" s="150">
        <v>865</v>
      </c>
      <c r="U32" s="128">
        <v>257</v>
      </c>
      <c r="V32" s="194">
        <v>29.710982658959541</v>
      </c>
      <c r="W32" s="266">
        <v>184</v>
      </c>
      <c r="X32" s="266">
        <v>155</v>
      </c>
      <c r="Y32" s="244">
        <v>84.239130434782609</v>
      </c>
      <c r="Z32" s="266">
        <v>128</v>
      </c>
      <c r="AA32" s="266">
        <v>107</v>
      </c>
      <c r="AB32" s="194">
        <v>83.59375</v>
      </c>
      <c r="AC32" s="129"/>
      <c r="AD32" s="130"/>
      <c r="AE32" s="130"/>
      <c r="AF32" s="130"/>
    </row>
    <row r="33" spans="1:32" ht="18" customHeight="1">
      <c r="A33" s="92" t="s">
        <v>73</v>
      </c>
      <c r="B33" s="128">
        <v>207</v>
      </c>
      <c r="C33" s="128">
        <v>224</v>
      </c>
      <c r="D33" s="194">
        <v>108.21256038647343</v>
      </c>
      <c r="E33" s="266">
        <v>123</v>
      </c>
      <c r="F33" s="266">
        <v>113</v>
      </c>
      <c r="G33" s="194">
        <v>91.869918699186996</v>
      </c>
      <c r="H33" s="128">
        <v>45</v>
      </c>
      <c r="I33" s="128">
        <v>56</v>
      </c>
      <c r="J33" s="194">
        <v>124.44444444444444</v>
      </c>
      <c r="K33" s="266">
        <v>10</v>
      </c>
      <c r="L33" s="266">
        <v>4</v>
      </c>
      <c r="M33" s="194">
        <v>40</v>
      </c>
      <c r="N33" s="128">
        <v>0</v>
      </c>
      <c r="O33" s="128">
        <v>0</v>
      </c>
      <c r="P33" s="194" t="s">
        <v>114</v>
      </c>
      <c r="Q33" s="266">
        <v>109</v>
      </c>
      <c r="R33" s="266">
        <v>108</v>
      </c>
      <c r="S33" s="194">
        <v>99.082568807339456</v>
      </c>
      <c r="T33" s="150">
        <v>145</v>
      </c>
      <c r="U33" s="128">
        <v>57</v>
      </c>
      <c r="V33" s="194">
        <v>39.310344827586206</v>
      </c>
      <c r="W33" s="266">
        <v>61</v>
      </c>
      <c r="X33" s="266">
        <v>50</v>
      </c>
      <c r="Y33" s="244">
        <v>81.967213114754102</v>
      </c>
      <c r="Z33" s="266">
        <v>55</v>
      </c>
      <c r="AA33" s="266">
        <v>44</v>
      </c>
      <c r="AB33" s="194">
        <v>80</v>
      </c>
      <c r="AC33" s="129"/>
      <c r="AD33" s="130"/>
      <c r="AE33" s="130"/>
      <c r="AF33" s="130"/>
    </row>
    <row r="34" spans="1:32" ht="18" customHeight="1">
      <c r="A34" s="210" t="s">
        <v>74</v>
      </c>
      <c r="B34" s="128">
        <v>205</v>
      </c>
      <c r="C34" s="128">
        <v>204</v>
      </c>
      <c r="D34" s="194">
        <v>99.512195121951223</v>
      </c>
      <c r="E34" s="266">
        <v>132</v>
      </c>
      <c r="F34" s="266">
        <v>136</v>
      </c>
      <c r="G34" s="194">
        <v>103.03030303030303</v>
      </c>
      <c r="H34" s="128">
        <v>63</v>
      </c>
      <c r="I34" s="128">
        <v>89</v>
      </c>
      <c r="J34" s="194">
        <v>141.26984126984127</v>
      </c>
      <c r="K34" s="266">
        <v>3</v>
      </c>
      <c r="L34" s="266">
        <v>5</v>
      </c>
      <c r="M34" s="194">
        <v>166.66666666666669</v>
      </c>
      <c r="N34" s="128">
        <v>1</v>
      </c>
      <c r="O34" s="128">
        <v>2</v>
      </c>
      <c r="P34" s="194">
        <v>200</v>
      </c>
      <c r="Q34" s="266">
        <v>125</v>
      </c>
      <c r="R34" s="266">
        <v>114</v>
      </c>
      <c r="S34" s="194">
        <v>91.2</v>
      </c>
      <c r="T34" s="150">
        <v>127</v>
      </c>
      <c r="U34" s="128">
        <v>81</v>
      </c>
      <c r="V34" s="194">
        <v>63.779527559055119</v>
      </c>
      <c r="W34" s="266">
        <v>78</v>
      </c>
      <c r="X34" s="266">
        <v>61</v>
      </c>
      <c r="Y34" s="244">
        <v>78.205128205128204</v>
      </c>
      <c r="Z34" s="266">
        <v>73</v>
      </c>
      <c r="AA34" s="266">
        <v>59</v>
      </c>
      <c r="AB34" s="194">
        <v>80.821917808219183</v>
      </c>
    </row>
    <row r="35" spans="1:32" ht="18.75" customHeight="1">
      <c r="A35" s="210" t="s">
        <v>75</v>
      </c>
      <c r="B35" s="128">
        <v>955</v>
      </c>
      <c r="C35" s="128">
        <v>1081</v>
      </c>
      <c r="D35" s="194">
        <v>113.19371727748691</v>
      </c>
      <c r="E35" s="266">
        <v>318</v>
      </c>
      <c r="F35" s="266">
        <v>334</v>
      </c>
      <c r="G35" s="194">
        <v>105.03144654088049</v>
      </c>
      <c r="H35" s="128">
        <v>193</v>
      </c>
      <c r="I35" s="128">
        <v>235</v>
      </c>
      <c r="J35" s="194">
        <v>121.76165803108809</v>
      </c>
      <c r="K35" s="266">
        <v>35</v>
      </c>
      <c r="L35" s="266">
        <v>40</v>
      </c>
      <c r="M35" s="194">
        <v>114.28571428571428</v>
      </c>
      <c r="N35" s="128">
        <v>36</v>
      </c>
      <c r="O35" s="128">
        <v>45</v>
      </c>
      <c r="P35" s="194">
        <v>125</v>
      </c>
      <c r="Q35" s="266">
        <v>290</v>
      </c>
      <c r="R35" s="266">
        <v>309</v>
      </c>
      <c r="S35" s="194">
        <v>106.55172413793103</v>
      </c>
      <c r="T35" s="150">
        <v>788</v>
      </c>
      <c r="U35" s="128">
        <v>268</v>
      </c>
      <c r="V35" s="194">
        <v>34.01015228426396</v>
      </c>
      <c r="W35" s="266">
        <v>153</v>
      </c>
      <c r="X35" s="266">
        <v>72</v>
      </c>
      <c r="Y35" s="244">
        <v>47.058823529411761</v>
      </c>
      <c r="Z35" s="266">
        <v>129</v>
      </c>
      <c r="AA35" s="266">
        <v>63</v>
      </c>
      <c r="AB35" s="194">
        <v>48.837209302325576</v>
      </c>
    </row>
    <row r="36" spans="1:32" ht="16.5" customHeight="1">
      <c r="A36" s="210" t="s">
        <v>76</v>
      </c>
      <c r="B36" s="128">
        <v>276</v>
      </c>
      <c r="C36" s="128">
        <v>33</v>
      </c>
      <c r="D36" s="194">
        <v>11.956521739130435</v>
      </c>
      <c r="E36" s="266">
        <v>133</v>
      </c>
      <c r="F36" s="266">
        <v>7</v>
      </c>
      <c r="G36" s="194">
        <v>5.2631578947368416</v>
      </c>
      <c r="H36" s="128">
        <v>62</v>
      </c>
      <c r="I36" s="128">
        <v>23</v>
      </c>
      <c r="J36" s="194">
        <v>37.096774193548384</v>
      </c>
      <c r="K36" s="266">
        <v>15</v>
      </c>
      <c r="L36" s="266">
        <v>0</v>
      </c>
      <c r="M36" s="194">
        <v>0</v>
      </c>
      <c r="N36" s="128">
        <v>19</v>
      </c>
      <c r="O36" s="128">
        <v>1</v>
      </c>
      <c r="P36" s="194">
        <v>5.2631578947368416</v>
      </c>
      <c r="Q36" s="266">
        <v>127</v>
      </c>
      <c r="R36" s="266">
        <v>7</v>
      </c>
      <c r="S36" s="194">
        <v>5.5118110236220472</v>
      </c>
      <c r="T36" s="150">
        <v>235</v>
      </c>
      <c r="U36" s="128">
        <v>29</v>
      </c>
      <c r="V36" s="194">
        <v>12.340425531914894</v>
      </c>
      <c r="W36" s="266">
        <v>92</v>
      </c>
      <c r="X36" s="266">
        <v>3</v>
      </c>
      <c r="Y36" s="244">
        <v>3.2608695652173911</v>
      </c>
      <c r="Z36" s="266">
        <v>71</v>
      </c>
      <c r="AA36" s="266">
        <v>2</v>
      </c>
      <c r="AB36" s="194">
        <v>2.8169014084507045</v>
      </c>
    </row>
    <row r="37" spans="1:32" ht="18.75" customHeight="1">
      <c r="A37" s="210" t="s">
        <v>77</v>
      </c>
      <c r="B37" s="128">
        <v>148</v>
      </c>
      <c r="C37" s="128">
        <v>183</v>
      </c>
      <c r="D37" s="194">
        <v>123.64864864864865</v>
      </c>
      <c r="E37" s="266">
        <v>91</v>
      </c>
      <c r="F37" s="266">
        <v>110</v>
      </c>
      <c r="G37" s="194">
        <v>120.87912087912088</v>
      </c>
      <c r="H37" s="128">
        <v>43</v>
      </c>
      <c r="I37" s="128">
        <v>42</v>
      </c>
      <c r="J37" s="194">
        <v>97.674418604651152</v>
      </c>
      <c r="K37" s="266">
        <v>12</v>
      </c>
      <c r="L37" s="266">
        <v>4</v>
      </c>
      <c r="M37" s="194">
        <v>33.333333333333329</v>
      </c>
      <c r="N37" s="128">
        <v>8</v>
      </c>
      <c r="O37" s="128">
        <v>7</v>
      </c>
      <c r="P37" s="194">
        <v>87.5</v>
      </c>
      <c r="Q37" s="266">
        <v>86</v>
      </c>
      <c r="R37" s="266">
        <v>107</v>
      </c>
      <c r="S37" s="194">
        <v>124.41860465116279</v>
      </c>
      <c r="T37" s="150">
        <v>107</v>
      </c>
      <c r="U37" s="128">
        <v>84</v>
      </c>
      <c r="V37" s="194">
        <v>78.504672897196258</v>
      </c>
      <c r="W37" s="266">
        <v>49</v>
      </c>
      <c r="X37" s="266">
        <v>36</v>
      </c>
      <c r="Y37" s="244">
        <v>73.469387755102048</v>
      </c>
      <c r="Z37" s="266">
        <v>43</v>
      </c>
      <c r="AA37" s="266">
        <v>25</v>
      </c>
      <c r="AB37" s="194">
        <v>58.139534883720934</v>
      </c>
    </row>
  </sheetData>
  <mergeCells count="11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85" orientation="landscape" r:id="rId1"/>
  <headerFooter alignWithMargins="0"/>
  <colBreaks count="1" manualBreakCount="1">
    <brk id="13" max="3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F37"/>
  <sheetViews>
    <sheetView view="pageBreakPreview" topLeftCell="A2" zoomScale="90" zoomScaleNormal="80" zoomScaleSheetLayoutView="90" workbookViewId="0">
      <selection activeCell="O13" sqref="O13"/>
    </sheetView>
  </sheetViews>
  <sheetFormatPr defaultColWidth="9.109375" defaultRowHeight="15.6"/>
  <cols>
    <col min="1" max="1" width="27.6640625" style="133" customWidth="1"/>
    <col min="2" max="3" width="10.88671875" style="131" customWidth="1"/>
    <col min="4" max="4" width="6.88671875" style="131" customWidth="1"/>
    <col min="5" max="6" width="9.33203125" style="131" customWidth="1"/>
    <col min="7" max="7" width="7.44140625" style="131" customWidth="1"/>
    <col min="8" max="9" width="9.33203125" style="131" customWidth="1"/>
    <col min="10" max="10" width="7" style="131" customWidth="1"/>
    <col min="11" max="12" width="9.33203125" style="131" customWidth="1"/>
    <col min="13" max="13" width="9" style="131" bestFit="1" customWidth="1"/>
    <col min="14" max="15" width="9.33203125" style="131" customWidth="1"/>
    <col min="16" max="16" width="9" style="131" bestFit="1" customWidth="1"/>
    <col min="17" max="18" width="9.33203125" style="131" customWidth="1"/>
    <col min="19" max="19" width="7.88671875" style="131" customWidth="1"/>
    <col min="20" max="21" width="9.33203125" style="131" customWidth="1"/>
    <col min="22" max="22" width="7.88671875" style="131" customWidth="1"/>
    <col min="23" max="24" width="9.33203125" style="131" customWidth="1"/>
    <col min="25" max="25" width="7.88671875" style="131" customWidth="1"/>
    <col min="26" max="27" width="9.33203125" style="132" customWidth="1"/>
    <col min="28" max="28" width="7.88671875" style="132" customWidth="1"/>
    <col min="29" max="16384" width="9.109375" style="132"/>
  </cols>
  <sheetData>
    <row r="1" spans="1:32" s="110" customFormat="1" ht="20.399999999999999" customHeight="1">
      <c r="A1" s="107"/>
      <c r="B1" s="367" t="s">
        <v>92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108"/>
      <c r="O1" s="108"/>
      <c r="P1" s="108"/>
      <c r="Q1" s="108"/>
      <c r="R1" s="108"/>
      <c r="S1" s="108"/>
      <c r="T1" s="108"/>
      <c r="U1" s="108"/>
      <c r="V1" s="108"/>
      <c r="W1" s="109"/>
      <c r="X1" s="109"/>
      <c r="Y1" s="108"/>
      <c r="AB1" s="138" t="s">
        <v>26</v>
      </c>
    </row>
    <row r="2" spans="1:32" s="110" customFormat="1" ht="20.399999999999999" customHeight="1">
      <c r="B2" s="367" t="s">
        <v>137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111"/>
      <c r="O2" s="111"/>
      <c r="P2" s="111"/>
      <c r="Q2" s="111"/>
      <c r="R2" s="111"/>
      <c r="S2" s="111"/>
      <c r="T2" s="111"/>
      <c r="U2" s="111"/>
      <c r="V2" s="111"/>
      <c r="W2" s="112"/>
      <c r="X2" s="112"/>
      <c r="Y2" s="111"/>
    </row>
    <row r="3" spans="1:32" s="110" customFormat="1" ht="15" customHeight="1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62" t="s">
        <v>9</v>
      </c>
      <c r="N3" s="113"/>
      <c r="O3" s="113"/>
      <c r="P3" s="113"/>
      <c r="Q3" s="113"/>
      <c r="R3" s="113"/>
      <c r="S3" s="114"/>
      <c r="T3" s="113"/>
      <c r="U3" s="113"/>
      <c r="V3" s="113"/>
      <c r="W3" s="115"/>
      <c r="X3" s="116"/>
      <c r="Y3" s="114"/>
      <c r="AB3" s="62" t="s">
        <v>9</v>
      </c>
    </row>
    <row r="4" spans="1:32" s="119" customFormat="1" ht="21.6" customHeight="1">
      <c r="A4" s="139"/>
      <c r="B4" s="368" t="s">
        <v>10</v>
      </c>
      <c r="C4" s="369"/>
      <c r="D4" s="370"/>
      <c r="E4" s="368" t="s">
        <v>27</v>
      </c>
      <c r="F4" s="369"/>
      <c r="G4" s="370"/>
      <c r="H4" s="374" t="s">
        <v>28</v>
      </c>
      <c r="I4" s="374"/>
      <c r="J4" s="374"/>
      <c r="K4" s="368" t="s">
        <v>18</v>
      </c>
      <c r="L4" s="369"/>
      <c r="M4" s="370"/>
      <c r="N4" s="368" t="s">
        <v>25</v>
      </c>
      <c r="O4" s="369"/>
      <c r="P4" s="369"/>
      <c r="Q4" s="368" t="s">
        <v>13</v>
      </c>
      <c r="R4" s="369"/>
      <c r="S4" s="370"/>
      <c r="T4" s="368" t="s">
        <v>19</v>
      </c>
      <c r="U4" s="369"/>
      <c r="V4" s="370"/>
      <c r="W4" s="368" t="s">
        <v>21</v>
      </c>
      <c r="X4" s="369"/>
      <c r="Y4" s="369"/>
      <c r="Z4" s="361" t="s">
        <v>20</v>
      </c>
      <c r="AA4" s="362"/>
      <c r="AB4" s="363"/>
      <c r="AC4" s="117"/>
      <c r="AD4" s="118"/>
      <c r="AE4" s="118"/>
      <c r="AF4" s="118"/>
    </row>
    <row r="5" spans="1:32" s="120" customFormat="1" ht="36.75" customHeight="1">
      <c r="A5" s="140"/>
      <c r="B5" s="371"/>
      <c r="C5" s="372"/>
      <c r="D5" s="373"/>
      <c r="E5" s="371"/>
      <c r="F5" s="372"/>
      <c r="G5" s="373"/>
      <c r="H5" s="374"/>
      <c r="I5" s="374"/>
      <c r="J5" s="374"/>
      <c r="K5" s="371"/>
      <c r="L5" s="372"/>
      <c r="M5" s="373"/>
      <c r="N5" s="371"/>
      <c r="O5" s="372"/>
      <c r="P5" s="372"/>
      <c r="Q5" s="371"/>
      <c r="R5" s="372"/>
      <c r="S5" s="373"/>
      <c r="T5" s="371"/>
      <c r="U5" s="372"/>
      <c r="V5" s="373"/>
      <c r="W5" s="371"/>
      <c r="X5" s="372"/>
      <c r="Y5" s="372"/>
      <c r="Z5" s="364"/>
      <c r="AA5" s="365"/>
      <c r="AB5" s="366"/>
      <c r="AC5" s="117"/>
      <c r="AD5" s="118"/>
      <c r="AE5" s="118"/>
      <c r="AF5" s="118"/>
    </row>
    <row r="6" spans="1:32" s="121" customFormat="1" ht="25.2" customHeight="1">
      <c r="A6" s="141"/>
      <c r="B6" s="142">
        <v>2020</v>
      </c>
      <c r="C6" s="142">
        <v>2021</v>
      </c>
      <c r="D6" s="143" t="s">
        <v>3</v>
      </c>
      <c r="E6" s="142">
        <v>2020</v>
      </c>
      <c r="F6" s="142">
        <v>2021</v>
      </c>
      <c r="G6" s="143" t="s">
        <v>3</v>
      </c>
      <c r="H6" s="142">
        <v>2020</v>
      </c>
      <c r="I6" s="142">
        <v>2021</v>
      </c>
      <c r="J6" s="143" t="s">
        <v>3</v>
      </c>
      <c r="K6" s="142">
        <v>2020</v>
      </c>
      <c r="L6" s="142">
        <v>2021</v>
      </c>
      <c r="M6" s="143" t="s">
        <v>3</v>
      </c>
      <c r="N6" s="142">
        <v>2020</v>
      </c>
      <c r="O6" s="142">
        <v>2021</v>
      </c>
      <c r="P6" s="143" t="s">
        <v>3</v>
      </c>
      <c r="Q6" s="142">
        <v>2020</v>
      </c>
      <c r="R6" s="142">
        <v>2021</v>
      </c>
      <c r="S6" s="143" t="s">
        <v>3</v>
      </c>
      <c r="T6" s="142">
        <v>2020</v>
      </c>
      <c r="U6" s="142">
        <v>2021</v>
      </c>
      <c r="V6" s="143" t="s">
        <v>3</v>
      </c>
      <c r="W6" s="144">
        <v>2020</v>
      </c>
      <c r="X6" s="144">
        <v>2021</v>
      </c>
      <c r="Y6" s="143" t="s">
        <v>3</v>
      </c>
      <c r="Z6" s="142">
        <v>2020</v>
      </c>
      <c r="AA6" s="142">
        <v>2021</v>
      </c>
      <c r="AB6" s="143" t="s">
        <v>3</v>
      </c>
      <c r="AC6" s="145"/>
      <c r="AD6" s="146"/>
      <c r="AE6" s="146"/>
      <c r="AF6" s="146"/>
    </row>
    <row r="7" spans="1:32" s="119" customFormat="1" ht="12.75" customHeight="1">
      <c r="A7" s="122" t="s">
        <v>5</v>
      </c>
      <c r="B7" s="123">
        <v>1</v>
      </c>
      <c r="C7" s="123">
        <v>2</v>
      </c>
      <c r="D7" s="123">
        <v>3</v>
      </c>
      <c r="E7" s="123">
        <v>4</v>
      </c>
      <c r="F7" s="123">
        <v>5</v>
      </c>
      <c r="G7" s="123">
        <v>6</v>
      </c>
      <c r="H7" s="123">
        <v>7</v>
      </c>
      <c r="I7" s="123">
        <v>8</v>
      </c>
      <c r="J7" s="123">
        <v>9</v>
      </c>
      <c r="K7" s="123">
        <v>13</v>
      </c>
      <c r="L7" s="123">
        <v>14</v>
      </c>
      <c r="M7" s="123">
        <v>15</v>
      </c>
      <c r="N7" s="123">
        <v>16</v>
      </c>
      <c r="O7" s="123">
        <v>17</v>
      </c>
      <c r="P7" s="123">
        <v>18</v>
      </c>
      <c r="Q7" s="123">
        <v>19</v>
      </c>
      <c r="R7" s="123">
        <v>20</v>
      </c>
      <c r="S7" s="123">
        <v>21</v>
      </c>
      <c r="T7" s="123">
        <v>22</v>
      </c>
      <c r="U7" s="123">
        <v>23</v>
      </c>
      <c r="V7" s="123">
        <v>24</v>
      </c>
      <c r="W7" s="123">
        <v>25</v>
      </c>
      <c r="X7" s="123">
        <v>26</v>
      </c>
      <c r="Y7" s="123">
        <v>27</v>
      </c>
      <c r="Z7" s="123">
        <v>28</v>
      </c>
      <c r="AA7" s="123">
        <v>29</v>
      </c>
      <c r="AB7" s="123">
        <v>30</v>
      </c>
      <c r="AC7" s="124"/>
      <c r="AD7" s="125"/>
      <c r="AE7" s="125"/>
      <c r="AF7" s="125"/>
    </row>
    <row r="8" spans="1:32" s="149" customFormat="1" ht="22.5" customHeight="1">
      <c r="A8" s="68" t="s">
        <v>48</v>
      </c>
      <c r="B8" s="126">
        <v>34477</v>
      </c>
      <c r="C8" s="126">
        <v>39469</v>
      </c>
      <c r="D8" s="195">
        <f>C8/B8*100</f>
        <v>114.4792180294109</v>
      </c>
      <c r="E8" s="126">
        <v>17800</v>
      </c>
      <c r="F8" s="126">
        <v>19138</v>
      </c>
      <c r="G8" s="195">
        <f>F8/E8*100</f>
        <v>107.51685393258428</v>
      </c>
      <c r="H8" s="126">
        <v>8200</v>
      </c>
      <c r="I8" s="126">
        <v>8517</v>
      </c>
      <c r="J8" s="195">
        <f>I8/H8*100</f>
        <v>103.86585365853658</v>
      </c>
      <c r="K8" s="126">
        <v>2484</v>
      </c>
      <c r="L8" s="126">
        <v>2204</v>
      </c>
      <c r="M8" s="195">
        <f>L8/K8*100</f>
        <v>88.727858293075684</v>
      </c>
      <c r="N8" s="126">
        <v>4516</v>
      </c>
      <c r="O8" s="126">
        <v>3311</v>
      </c>
      <c r="P8" s="195">
        <f>O8/N8*100</f>
        <v>73.317094774136407</v>
      </c>
      <c r="Q8" s="126">
        <v>16629</v>
      </c>
      <c r="R8" s="126">
        <v>17983</v>
      </c>
      <c r="S8" s="195">
        <f>R8/Q8*100</f>
        <v>108.14240182813157</v>
      </c>
      <c r="T8" s="126">
        <v>24375</v>
      </c>
      <c r="U8" s="126">
        <v>18500</v>
      </c>
      <c r="V8" s="195">
        <f>U8/T8*100</f>
        <v>75.897435897435898</v>
      </c>
      <c r="W8" s="127">
        <v>7975</v>
      </c>
      <c r="X8" s="127">
        <v>5383</v>
      </c>
      <c r="Y8" s="195">
        <f>X8/W8*100</f>
        <v>67.498432601880879</v>
      </c>
      <c r="Z8" s="126">
        <v>6428</v>
      </c>
      <c r="AA8" s="126">
        <v>4377</v>
      </c>
      <c r="AB8" s="195">
        <f>AA8/Z8*100</f>
        <v>68.092719352831367</v>
      </c>
      <c r="AC8" s="147"/>
      <c r="AD8" s="148"/>
      <c r="AE8" s="148"/>
      <c r="AF8" s="148"/>
    </row>
    <row r="9" spans="1:32" s="131" customFormat="1" ht="16.2" customHeight="1">
      <c r="A9" s="74" t="s">
        <v>49</v>
      </c>
      <c r="B9" s="128">
        <v>1967</v>
      </c>
      <c r="C9" s="128">
        <v>2363</v>
      </c>
      <c r="D9" s="194">
        <v>120.13218098627351</v>
      </c>
      <c r="E9" s="128">
        <v>632</v>
      </c>
      <c r="F9" s="128">
        <v>704</v>
      </c>
      <c r="G9" s="194">
        <v>111.39240506329114</v>
      </c>
      <c r="H9" s="128">
        <v>110</v>
      </c>
      <c r="I9" s="128">
        <v>67</v>
      </c>
      <c r="J9" s="194">
        <v>60.909090909090914</v>
      </c>
      <c r="K9" s="128">
        <v>14</v>
      </c>
      <c r="L9" s="128">
        <v>18</v>
      </c>
      <c r="M9" s="194">
        <v>128.57142857142858</v>
      </c>
      <c r="N9" s="128">
        <v>4</v>
      </c>
      <c r="O9" s="128">
        <v>5</v>
      </c>
      <c r="P9" s="194">
        <v>125</v>
      </c>
      <c r="Q9" s="128">
        <v>534</v>
      </c>
      <c r="R9" s="128">
        <v>552</v>
      </c>
      <c r="S9" s="194">
        <v>103.37078651685394</v>
      </c>
      <c r="T9" s="128">
        <v>1741</v>
      </c>
      <c r="U9" s="128">
        <v>1764</v>
      </c>
      <c r="V9" s="194">
        <v>101.3210798391729</v>
      </c>
      <c r="W9" s="150">
        <v>411</v>
      </c>
      <c r="X9" s="150">
        <v>184</v>
      </c>
      <c r="Y9" s="194">
        <v>44.768856447688563</v>
      </c>
      <c r="Z9" s="128">
        <v>336</v>
      </c>
      <c r="AA9" s="128">
        <v>145</v>
      </c>
      <c r="AB9" s="194">
        <v>43.154761904761905</v>
      </c>
      <c r="AC9" s="129"/>
      <c r="AD9" s="130"/>
      <c r="AE9" s="130"/>
      <c r="AF9" s="130"/>
    </row>
    <row r="10" spans="1:32" s="131" customFormat="1" ht="16.2" customHeight="1">
      <c r="A10" s="74" t="s">
        <v>50</v>
      </c>
      <c r="B10" s="128">
        <v>1307</v>
      </c>
      <c r="C10" s="128">
        <v>1603</v>
      </c>
      <c r="D10" s="194">
        <v>122.64728385615915</v>
      </c>
      <c r="E10" s="128">
        <v>439</v>
      </c>
      <c r="F10" s="128">
        <v>560</v>
      </c>
      <c r="G10" s="194">
        <v>127.56264236902051</v>
      </c>
      <c r="H10" s="128">
        <v>87</v>
      </c>
      <c r="I10" s="128">
        <v>67</v>
      </c>
      <c r="J10" s="194">
        <v>77.011494252873561</v>
      </c>
      <c r="K10" s="128">
        <v>24</v>
      </c>
      <c r="L10" s="128">
        <v>18</v>
      </c>
      <c r="M10" s="194">
        <v>75</v>
      </c>
      <c r="N10" s="128">
        <v>31</v>
      </c>
      <c r="O10" s="128">
        <v>33</v>
      </c>
      <c r="P10" s="194">
        <v>106.45161290322579</v>
      </c>
      <c r="Q10" s="128">
        <v>372</v>
      </c>
      <c r="R10" s="128">
        <v>482</v>
      </c>
      <c r="S10" s="194">
        <v>129.56989247311827</v>
      </c>
      <c r="T10" s="128">
        <v>1148</v>
      </c>
      <c r="U10" s="128">
        <v>318</v>
      </c>
      <c r="V10" s="194">
        <v>27.700348432055748</v>
      </c>
      <c r="W10" s="150">
        <v>287</v>
      </c>
      <c r="X10" s="150">
        <v>164</v>
      </c>
      <c r="Y10" s="194">
        <v>57.142857142857139</v>
      </c>
      <c r="Z10" s="128">
        <v>244</v>
      </c>
      <c r="AA10" s="128">
        <v>139</v>
      </c>
      <c r="AB10" s="194">
        <v>56.967213114754102</v>
      </c>
      <c r="AC10" s="129"/>
      <c r="AD10" s="130"/>
      <c r="AE10" s="130"/>
      <c r="AF10" s="130"/>
    </row>
    <row r="11" spans="1:32" s="131" customFormat="1" ht="16.2" customHeight="1">
      <c r="A11" s="74" t="s">
        <v>51</v>
      </c>
      <c r="B11" s="128">
        <v>258</v>
      </c>
      <c r="C11" s="128">
        <v>452</v>
      </c>
      <c r="D11" s="194">
        <v>175.19379844961242</v>
      </c>
      <c r="E11" s="128">
        <v>76</v>
      </c>
      <c r="F11" s="128">
        <v>129</v>
      </c>
      <c r="G11" s="194">
        <v>169.73684210526315</v>
      </c>
      <c r="H11" s="128">
        <v>12</v>
      </c>
      <c r="I11" s="128">
        <v>19</v>
      </c>
      <c r="J11" s="194">
        <v>158.33333333333331</v>
      </c>
      <c r="K11" s="128">
        <v>2</v>
      </c>
      <c r="L11" s="128">
        <v>5</v>
      </c>
      <c r="M11" s="194">
        <v>250</v>
      </c>
      <c r="N11" s="128">
        <v>0</v>
      </c>
      <c r="O11" s="128">
        <v>0</v>
      </c>
      <c r="P11" s="194" t="s">
        <v>114</v>
      </c>
      <c r="Q11" s="128">
        <v>20</v>
      </c>
      <c r="R11" s="128">
        <v>122</v>
      </c>
      <c r="S11" s="194">
        <v>610</v>
      </c>
      <c r="T11" s="128">
        <v>229</v>
      </c>
      <c r="U11" s="128">
        <v>343</v>
      </c>
      <c r="V11" s="194">
        <v>149.78165938864629</v>
      </c>
      <c r="W11" s="150">
        <v>50</v>
      </c>
      <c r="X11" s="150">
        <v>37</v>
      </c>
      <c r="Y11" s="194">
        <v>74</v>
      </c>
      <c r="Z11" s="128">
        <v>48</v>
      </c>
      <c r="AA11" s="128">
        <v>29</v>
      </c>
      <c r="AB11" s="194">
        <v>60.416666666666664</v>
      </c>
      <c r="AC11" s="129"/>
      <c r="AD11" s="130"/>
      <c r="AE11" s="130"/>
      <c r="AF11" s="130"/>
    </row>
    <row r="12" spans="1:32" s="131" customFormat="1" ht="16.2" customHeight="1">
      <c r="A12" s="74" t="s">
        <v>52</v>
      </c>
      <c r="B12" s="128">
        <v>2626</v>
      </c>
      <c r="C12" s="128">
        <v>3591</v>
      </c>
      <c r="D12" s="194">
        <v>136.74790555978674</v>
      </c>
      <c r="E12" s="128">
        <v>1320</v>
      </c>
      <c r="F12" s="128">
        <v>1854</v>
      </c>
      <c r="G12" s="194">
        <v>140.45454545454547</v>
      </c>
      <c r="H12" s="128">
        <v>390</v>
      </c>
      <c r="I12" s="128">
        <v>685</v>
      </c>
      <c r="J12" s="194">
        <v>175.64102564102564</v>
      </c>
      <c r="K12" s="128">
        <v>149</v>
      </c>
      <c r="L12" s="128">
        <v>171</v>
      </c>
      <c r="M12" s="194">
        <v>114.76510067114094</v>
      </c>
      <c r="N12" s="128">
        <v>294</v>
      </c>
      <c r="O12" s="128">
        <v>304</v>
      </c>
      <c r="P12" s="194">
        <v>103.4013605442177</v>
      </c>
      <c r="Q12" s="128">
        <v>1270</v>
      </c>
      <c r="R12" s="128">
        <v>1744</v>
      </c>
      <c r="S12" s="194">
        <v>137.3228346456693</v>
      </c>
      <c r="T12" s="128">
        <v>2091</v>
      </c>
      <c r="U12" s="128">
        <v>2125</v>
      </c>
      <c r="V12" s="194">
        <v>101.62601626016261</v>
      </c>
      <c r="W12" s="150">
        <v>783</v>
      </c>
      <c r="X12" s="150">
        <v>467</v>
      </c>
      <c r="Y12" s="194">
        <v>59.642401021711365</v>
      </c>
      <c r="Z12" s="128">
        <v>625</v>
      </c>
      <c r="AA12" s="128">
        <v>339</v>
      </c>
      <c r="AB12" s="194">
        <v>54.24</v>
      </c>
      <c r="AC12" s="129"/>
      <c r="AD12" s="130"/>
      <c r="AE12" s="130"/>
      <c r="AF12" s="130"/>
    </row>
    <row r="13" spans="1:32" s="131" customFormat="1" ht="16.2" customHeight="1">
      <c r="A13" s="74" t="s">
        <v>53</v>
      </c>
      <c r="B13" s="128">
        <v>2570</v>
      </c>
      <c r="C13" s="128">
        <v>3011</v>
      </c>
      <c r="D13" s="194">
        <v>117.15953307392996</v>
      </c>
      <c r="E13" s="128">
        <v>969</v>
      </c>
      <c r="F13" s="128">
        <v>948</v>
      </c>
      <c r="G13" s="194">
        <v>97.832817337461293</v>
      </c>
      <c r="H13" s="128">
        <v>468</v>
      </c>
      <c r="I13" s="128">
        <v>467</v>
      </c>
      <c r="J13" s="194">
        <v>99.786324786324784</v>
      </c>
      <c r="K13" s="128">
        <v>188</v>
      </c>
      <c r="L13" s="128">
        <v>33</v>
      </c>
      <c r="M13" s="194">
        <v>17.553191489361701</v>
      </c>
      <c r="N13" s="128">
        <v>183</v>
      </c>
      <c r="O13" s="128">
        <v>85</v>
      </c>
      <c r="P13" s="194">
        <v>46.448087431693992</v>
      </c>
      <c r="Q13" s="128">
        <v>664</v>
      </c>
      <c r="R13" s="128">
        <v>859</v>
      </c>
      <c r="S13" s="194">
        <v>129.36746987951807</v>
      </c>
      <c r="T13" s="128">
        <v>2085</v>
      </c>
      <c r="U13" s="128">
        <v>1676</v>
      </c>
      <c r="V13" s="194">
        <v>80.383693045563547</v>
      </c>
      <c r="W13" s="150">
        <v>489</v>
      </c>
      <c r="X13" s="150">
        <v>282</v>
      </c>
      <c r="Y13" s="194">
        <v>57.668711656441715</v>
      </c>
      <c r="Z13" s="128">
        <v>423</v>
      </c>
      <c r="AA13" s="128">
        <v>256</v>
      </c>
      <c r="AB13" s="194">
        <v>60.520094562647756</v>
      </c>
      <c r="AC13" s="129"/>
      <c r="AD13" s="130"/>
      <c r="AE13" s="130"/>
      <c r="AF13" s="130"/>
    </row>
    <row r="14" spans="1:32" s="131" customFormat="1" ht="16.2" customHeight="1">
      <c r="A14" s="74" t="s">
        <v>54</v>
      </c>
      <c r="B14" s="128">
        <v>2505</v>
      </c>
      <c r="C14" s="128">
        <v>2885</v>
      </c>
      <c r="D14" s="194">
        <v>115.16966067864271</v>
      </c>
      <c r="E14" s="128">
        <v>1469</v>
      </c>
      <c r="F14" s="128">
        <v>1759</v>
      </c>
      <c r="G14" s="194">
        <v>119.74132062627638</v>
      </c>
      <c r="H14" s="128">
        <v>641</v>
      </c>
      <c r="I14" s="128">
        <v>747</v>
      </c>
      <c r="J14" s="194">
        <v>116.53666146645867</v>
      </c>
      <c r="K14" s="128">
        <v>272</v>
      </c>
      <c r="L14" s="128">
        <v>218</v>
      </c>
      <c r="M14" s="194">
        <v>80.14705882352942</v>
      </c>
      <c r="N14" s="128">
        <v>491</v>
      </c>
      <c r="O14" s="128">
        <v>342</v>
      </c>
      <c r="P14" s="194">
        <v>69.653767820773922</v>
      </c>
      <c r="Q14" s="128">
        <v>1410</v>
      </c>
      <c r="R14" s="128">
        <v>1692</v>
      </c>
      <c r="S14" s="194">
        <v>120</v>
      </c>
      <c r="T14" s="128">
        <v>1641</v>
      </c>
      <c r="U14" s="128">
        <v>1558</v>
      </c>
      <c r="V14" s="194">
        <v>94.94210847044485</v>
      </c>
      <c r="W14" s="150">
        <v>743</v>
      </c>
      <c r="X14" s="150">
        <v>575</v>
      </c>
      <c r="Y14" s="194">
        <v>77.388963660834449</v>
      </c>
      <c r="Z14" s="128">
        <v>488</v>
      </c>
      <c r="AA14" s="128">
        <v>396</v>
      </c>
      <c r="AB14" s="194">
        <v>81.147540983606561</v>
      </c>
      <c r="AC14" s="129"/>
      <c r="AD14" s="130"/>
      <c r="AE14" s="130"/>
      <c r="AF14" s="130"/>
    </row>
    <row r="15" spans="1:32" s="131" customFormat="1" ht="16.2" customHeight="1">
      <c r="A15" s="74" t="s">
        <v>55</v>
      </c>
      <c r="B15" s="128">
        <v>526</v>
      </c>
      <c r="C15" s="128">
        <v>680</v>
      </c>
      <c r="D15" s="194">
        <v>129.27756653992395</v>
      </c>
      <c r="E15" s="128">
        <v>61</v>
      </c>
      <c r="F15" s="128">
        <v>84</v>
      </c>
      <c r="G15" s="194">
        <v>137.70491803278688</v>
      </c>
      <c r="H15" s="128">
        <v>85</v>
      </c>
      <c r="I15" s="128">
        <v>78</v>
      </c>
      <c r="J15" s="194">
        <v>91.764705882352942</v>
      </c>
      <c r="K15" s="128">
        <v>4</v>
      </c>
      <c r="L15" s="128">
        <v>3</v>
      </c>
      <c r="M15" s="194">
        <v>75</v>
      </c>
      <c r="N15" s="128">
        <v>0</v>
      </c>
      <c r="O15" s="128">
        <v>0</v>
      </c>
      <c r="P15" s="194" t="s">
        <v>114</v>
      </c>
      <c r="Q15" s="128">
        <v>52</v>
      </c>
      <c r="R15" s="128">
        <v>80</v>
      </c>
      <c r="S15" s="194">
        <v>153.84615384615387</v>
      </c>
      <c r="T15" s="128">
        <v>494</v>
      </c>
      <c r="U15" s="128">
        <v>413</v>
      </c>
      <c r="V15" s="194">
        <v>83.603238866396751</v>
      </c>
      <c r="W15" s="150">
        <v>31</v>
      </c>
      <c r="X15" s="150">
        <v>20</v>
      </c>
      <c r="Y15" s="194">
        <v>64.516129032258064</v>
      </c>
      <c r="Z15" s="128">
        <v>25</v>
      </c>
      <c r="AA15" s="128">
        <v>17</v>
      </c>
      <c r="AB15" s="194">
        <v>68</v>
      </c>
      <c r="AC15" s="129"/>
      <c r="AD15" s="130"/>
      <c r="AE15" s="130"/>
      <c r="AF15" s="130"/>
    </row>
    <row r="16" spans="1:32" s="131" customFormat="1" ht="16.2" customHeight="1">
      <c r="A16" s="74" t="s">
        <v>56</v>
      </c>
      <c r="B16" s="128">
        <v>1147</v>
      </c>
      <c r="C16" s="128">
        <v>1310</v>
      </c>
      <c r="D16" s="194">
        <v>114.21098517872711</v>
      </c>
      <c r="E16" s="128">
        <v>312</v>
      </c>
      <c r="F16" s="128">
        <v>359</v>
      </c>
      <c r="G16" s="194">
        <v>115.06410256410255</v>
      </c>
      <c r="H16" s="128">
        <v>199</v>
      </c>
      <c r="I16" s="128">
        <v>214</v>
      </c>
      <c r="J16" s="194">
        <v>107.53768844221105</v>
      </c>
      <c r="K16" s="128">
        <v>30</v>
      </c>
      <c r="L16" s="128">
        <v>46</v>
      </c>
      <c r="M16" s="194">
        <v>153.33333333333334</v>
      </c>
      <c r="N16" s="128">
        <v>73</v>
      </c>
      <c r="O16" s="128">
        <v>38</v>
      </c>
      <c r="P16" s="194">
        <v>52.054794520547944</v>
      </c>
      <c r="Q16" s="128">
        <v>299</v>
      </c>
      <c r="R16" s="128">
        <v>352</v>
      </c>
      <c r="S16" s="194">
        <v>117.72575250836121</v>
      </c>
      <c r="T16" s="128">
        <v>1011</v>
      </c>
      <c r="U16" s="128">
        <v>1070</v>
      </c>
      <c r="V16" s="194">
        <v>105.83580613254205</v>
      </c>
      <c r="W16" s="150">
        <v>182</v>
      </c>
      <c r="X16" s="150">
        <v>129</v>
      </c>
      <c r="Y16" s="194">
        <v>70.879120879120876</v>
      </c>
      <c r="Z16" s="128">
        <v>151</v>
      </c>
      <c r="AA16" s="128">
        <v>110</v>
      </c>
      <c r="AB16" s="194">
        <v>72.847682119205288</v>
      </c>
      <c r="AC16" s="129"/>
      <c r="AD16" s="130"/>
      <c r="AE16" s="130"/>
      <c r="AF16" s="130"/>
    </row>
    <row r="17" spans="1:32" s="131" customFormat="1" ht="16.2" customHeight="1">
      <c r="A17" s="74" t="s">
        <v>57</v>
      </c>
      <c r="B17" s="128">
        <v>1483</v>
      </c>
      <c r="C17" s="128">
        <v>1678</v>
      </c>
      <c r="D17" s="194">
        <v>113.1490222521915</v>
      </c>
      <c r="E17" s="128">
        <v>842</v>
      </c>
      <c r="F17" s="128">
        <v>913</v>
      </c>
      <c r="G17" s="194">
        <v>108.43230403800474</v>
      </c>
      <c r="H17" s="128">
        <v>400</v>
      </c>
      <c r="I17" s="128">
        <v>500</v>
      </c>
      <c r="J17" s="194">
        <v>125</v>
      </c>
      <c r="K17" s="128">
        <v>109</v>
      </c>
      <c r="L17" s="128">
        <v>131</v>
      </c>
      <c r="M17" s="194">
        <v>120.1834862385321</v>
      </c>
      <c r="N17" s="128">
        <v>229</v>
      </c>
      <c r="O17" s="128">
        <v>223</v>
      </c>
      <c r="P17" s="194">
        <v>97.379912663755462</v>
      </c>
      <c r="Q17" s="128">
        <v>776</v>
      </c>
      <c r="R17" s="128">
        <v>870</v>
      </c>
      <c r="S17" s="194">
        <v>112.11340206185567</v>
      </c>
      <c r="T17" s="128">
        <v>1007</v>
      </c>
      <c r="U17" s="128">
        <v>606</v>
      </c>
      <c r="V17" s="194">
        <v>60.178748758689174</v>
      </c>
      <c r="W17" s="150">
        <v>366</v>
      </c>
      <c r="X17" s="150">
        <v>261</v>
      </c>
      <c r="Y17" s="194">
        <v>71.311475409836063</v>
      </c>
      <c r="Z17" s="128">
        <v>297</v>
      </c>
      <c r="AA17" s="128">
        <v>222</v>
      </c>
      <c r="AB17" s="194">
        <v>74.747474747474755</v>
      </c>
      <c r="AC17" s="129"/>
      <c r="AD17" s="130"/>
      <c r="AE17" s="130"/>
      <c r="AF17" s="130"/>
    </row>
    <row r="18" spans="1:32" s="131" customFormat="1" ht="16.2" customHeight="1">
      <c r="A18" s="74" t="s">
        <v>58</v>
      </c>
      <c r="B18" s="128">
        <v>1559</v>
      </c>
      <c r="C18" s="128">
        <v>1908</v>
      </c>
      <c r="D18" s="194">
        <v>122.38614496472098</v>
      </c>
      <c r="E18" s="128">
        <v>364</v>
      </c>
      <c r="F18" s="128">
        <v>497</v>
      </c>
      <c r="G18" s="194">
        <v>136.53846153846155</v>
      </c>
      <c r="H18" s="128">
        <v>320</v>
      </c>
      <c r="I18" s="128">
        <v>413</v>
      </c>
      <c r="J18" s="194">
        <v>129.0625</v>
      </c>
      <c r="K18" s="128">
        <v>75</v>
      </c>
      <c r="L18" s="128">
        <v>84</v>
      </c>
      <c r="M18" s="194">
        <v>112.00000000000001</v>
      </c>
      <c r="N18" s="128">
        <v>19</v>
      </c>
      <c r="O18" s="128">
        <v>22</v>
      </c>
      <c r="P18" s="194">
        <v>115.78947368421053</v>
      </c>
      <c r="Q18" s="128">
        <v>341</v>
      </c>
      <c r="R18" s="128">
        <v>401</v>
      </c>
      <c r="S18" s="194">
        <v>117.59530791788858</v>
      </c>
      <c r="T18" s="128">
        <v>1377</v>
      </c>
      <c r="U18" s="128">
        <v>1177</v>
      </c>
      <c r="V18" s="194">
        <v>85.475671750181561</v>
      </c>
      <c r="W18" s="150">
        <v>194</v>
      </c>
      <c r="X18" s="150">
        <v>173</v>
      </c>
      <c r="Y18" s="194">
        <v>89.175257731958766</v>
      </c>
      <c r="Z18" s="128">
        <v>169</v>
      </c>
      <c r="AA18" s="128">
        <v>154</v>
      </c>
      <c r="AB18" s="194">
        <v>91.124260355029591</v>
      </c>
      <c r="AC18" s="129"/>
      <c r="AD18" s="130"/>
      <c r="AE18" s="130"/>
      <c r="AF18" s="130"/>
    </row>
    <row r="19" spans="1:32" s="131" customFormat="1" ht="16.2" customHeight="1">
      <c r="A19" s="74" t="s">
        <v>59</v>
      </c>
      <c r="B19" s="128">
        <v>911</v>
      </c>
      <c r="C19" s="128">
        <v>845</v>
      </c>
      <c r="D19" s="194">
        <v>92.755214050493962</v>
      </c>
      <c r="E19" s="128">
        <v>438</v>
      </c>
      <c r="F19" s="128">
        <v>356</v>
      </c>
      <c r="G19" s="194">
        <v>81.278538812785385</v>
      </c>
      <c r="H19" s="128">
        <v>119</v>
      </c>
      <c r="I19" s="128">
        <v>104</v>
      </c>
      <c r="J19" s="194">
        <v>87.394957983193279</v>
      </c>
      <c r="K19" s="128">
        <v>17</v>
      </c>
      <c r="L19" s="128">
        <v>27</v>
      </c>
      <c r="M19" s="194">
        <v>158.8235294117647</v>
      </c>
      <c r="N19" s="128">
        <v>32</v>
      </c>
      <c r="O19" s="128">
        <v>31</v>
      </c>
      <c r="P19" s="194">
        <v>96.875</v>
      </c>
      <c r="Q19" s="128">
        <v>411</v>
      </c>
      <c r="R19" s="128">
        <v>326</v>
      </c>
      <c r="S19" s="194">
        <v>79.318734793187346</v>
      </c>
      <c r="T19" s="128">
        <v>688</v>
      </c>
      <c r="U19" s="128">
        <v>554</v>
      </c>
      <c r="V19" s="194">
        <v>80.523255813953483</v>
      </c>
      <c r="W19" s="150">
        <v>214</v>
      </c>
      <c r="X19" s="150">
        <v>64</v>
      </c>
      <c r="Y19" s="194">
        <v>29.906542056074763</v>
      </c>
      <c r="Z19" s="128">
        <v>172</v>
      </c>
      <c r="AA19" s="128">
        <v>49</v>
      </c>
      <c r="AB19" s="194">
        <v>28.488372093023255</v>
      </c>
      <c r="AC19" s="129"/>
      <c r="AD19" s="130"/>
      <c r="AE19" s="130"/>
      <c r="AF19" s="130"/>
    </row>
    <row r="20" spans="1:32" s="131" customFormat="1" ht="16.2" customHeight="1">
      <c r="A20" s="74" t="s">
        <v>60</v>
      </c>
      <c r="B20" s="128">
        <v>695</v>
      </c>
      <c r="C20" s="128">
        <v>840</v>
      </c>
      <c r="D20" s="194">
        <v>120.86330935251799</v>
      </c>
      <c r="E20" s="128">
        <v>396</v>
      </c>
      <c r="F20" s="128">
        <v>512</v>
      </c>
      <c r="G20" s="194">
        <v>129.2929292929293</v>
      </c>
      <c r="H20" s="128">
        <v>189</v>
      </c>
      <c r="I20" s="128">
        <v>270</v>
      </c>
      <c r="J20" s="194">
        <v>142.85714285714286</v>
      </c>
      <c r="K20" s="128">
        <v>100</v>
      </c>
      <c r="L20" s="128">
        <v>71</v>
      </c>
      <c r="M20" s="194">
        <v>71</v>
      </c>
      <c r="N20" s="128">
        <v>127</v>
      </c>
      <c r="O20" s="128">
        <v>81</v>
      </c>
      <c r="P20" s="194">
        <v>63.779527559055119</v>
      </c>
      <c r="Q20" s="128">
        <v>380</v>
      </c>
      <c r="R20" s="128">
        <v>483</v>
      </c>
      <c r="S20" s="194">
        <v>127.10526315789474</v>
      </c>
      <c r="T20" s="128">
        <v>463</v>
      </c>
      <c r="U20" s="128">
        <v>467</v>
      </c>
      <c r="V20" s="194">
        <v>100.86393088552916</v>
      </c>
      <c r="W20" s="150">
        <v>164</v>
      </c>
      <c r="X20" s="150">
        <v>139</v>
      </c>
      <c r="Y20" s="194">
        <v>84.756097560975604</v>
      </c>
      <c r="Z20" s="128">
        <v>141</v>
      </c>
      <c r="AA20" s="128">
        <v>121</v>
      </c>
      <c r="AB20" s="194">
        <v>85.815602836879435</v>
      </c>
      <c r="AC20" s="129"/>
      <c r="AD20" s="130"/>
      <c r="AE20" s="130"/>
      <c r="AF20" s="130"/>
    </row>
    <row r="21" spans="1:32" s="131" customFormat="1" ht="16.2" customHeight="1">
      <c r="A21" s="74" t="s">
        <v>61</v>
      </c>
      <c r="B21" s="128">
        <v>2348</v>
      </c>
      <c r="C21" s="128">
        <v>1928</v>
      </c>
      <c r="D21" s="194">
        <v>82.112436115843266</v>
      </c>
      <c r="E21" s="128">
        <v>2191</v>
      </c>
      <c r="F21" s="128">
        <v>1782</v>
      </c>
      <c r="G21" s="194">
        <v>81.332724783204014</v>
      </c>
      <c r="H21" s="128">
        <v>838</v>
      </c>
      <c r="I21" s="128">
        <v>598</v>
      </c>
      <c r="J21" s="194">
        <v>71.360381861575178</v>
      </c>
      <c r="K21" s="128">
        <v>68</v>
      </c>
      <c r="L21" s="128">
        <v>104</v>
      </c>
      <c r="M21" s="194">
        <v>152.94117647058823</v>
      </c>
      <c r="N21" s="128">
        <v>560</v>
      </c>
      <c r="O21" s="128">
        <v>209</v>
      </c>
      <c r="P21" s="194">
        <v>37.321428571428569</v>
      </c>
      <c r="Q21" s="128">
        <v>2175</v>
      </c>
      <c r="R21" s="128">
        <v>1726</v>
      </c>
      <c r="S21" s="194">
        <v>79.356321839080451</v>
      </c>
      <c r="T21" s="128">
        <v>1127</v>
      </c>
      <c r="U21" s="128">
        <v>541</v>
      </c>
      <c r="V21" s="194">
        <v>48.003549245785273</v>
      </c>
      <c r="W21" s="150">
        <v>972</v>
      </c>
      <c r="X21" s="150">
        <v>541</v>
      </c>
      <c r="Y21" s="194">
        <v>55.65843621399177</v>
      </c>
      <c r="Z21" s="128">
        <v>776</v>
      </c>
      <c r="AA21" s="128">
        <v>481</v>
      </c>
      <c r="AB21" s="194">
        <v>61.984536082474229</v>
      </c>
      <c r="AC21" s="151"/>
      <c r="AD21" s="151"/>
      <c r="AE21" s="151"/>
      <c r="AF21" s="151"/>
    </row>
    <row r="22" spans="1:32" s="131" customFormat="1" ht="16.2" customHeight="1">
      <c r="A22" s="74" t="s">
        <v>62</v>
      </c>
      <c r="B22" s="128">
        <v>706</v>
      </c>
      <c r="C22" s="128">
        <v>666</v>
      </c>
      <c r="D22" s="194">
        <v>94.334277620396605</v>
      </c>
      <c r="E22" s="128">
        <v>644</v>
      </c>
      <c r="F22" s="128">
        <v>603</v>
      </c>
      <c r="G22" s="194">
        <v>93.633540372670808</v>
      </c>
      <c r="H22" s="128">
        <v>360</v>
      </c>
      <c r="I22" s="128">
        <v>318</v>
      </c>
      <c r="J22" s="194">
        <v>88.333333333333329</v>
      </c>
      <c r="K22" s="128">
        <v>183</v>
      </c>
      <c r="L22" s="128">
        <v>140</v>
      </c>
      <c r="M22" s="194">
        <v>76.502732240437155</v>
      </c>
      <c r="N22" s="128">
        <v>330</v>
      </c>
      <c r="O22" s="128">
        <v>246</v>
      </c>
      <c r="P22" s="194">
        <v>74.545454545454547</v>
      </c>
      <c r="Q22" s="128">
        <v>641</v>
      </c>
      <c r="R22" s="128">
        <v>601</v>
      </c>
      <c r="S22" s="194">
        <v>93.759750390015611</v>
      </c>
      <c r="T22" s="128">
        <v>258</v>
      </c>
      <c r="U22" s="128">
        <v>182</v>
      </c>
      <c r="V22" s="194">
        <v>70.542635658914733</v>
      </c>
      <c r="W22" s="150">
        <v>196</v>
      </c>
      <c r="X22" s="150">
        <v>119</v>
      </c>
      <c r="Y22" s="194">
        <v>60.714285714285708</v>
      </c>
      <c r="Z22" s="128">
        <v>180</v>
      </c>
      <c r="AA22" s="128">
        <v>113</v>
      </c>
      <c r="AB22" s="194">
        <v>62.777777777777779</v>
      </c>
      <c r="AC22" s="129"/>
      <c r="AD22" s="130"/>
      <c r="AE22" s="130"/>
      <c r="AF22" s="130"/>
    </row>
    <row r="23" spans="1:32" s="131" customFormat="1" ht="16.2" customHeight="1">
      <c r="A23" s="74" t="s">
        <v>63</v>
      </c>
      <c r="B23" s="128">
        <v>433</v>
      </c>
      <c r="C23" s="128">
        <v>777</v>
      </c>
      <c r="D23" s="194">
        <v>179.44572748267896</v>
      </c>
      <c r="E23" s="128">
        <v>255</v>
      </c>
      <c r="F23" s="128">
        <v>519</v>
      </c>
      <c r="G23" s="194">
        <v>203.52941176470586</v>
      </c>
      <c r="H23" s="128">
        <v>149</v>
      </c>
      <c r="I23" s="128">
        <v>178</v>
      </c>
      <c r="J23" s="194">
        <v>119.46308724832215</v>
      </c>
      <c r="K23" s="128">
        <v>101</v>
      </c>
      <c r="L23" s="128">
        <v>89</v>
      </c>
      <c r="M23" s="194">
        <v>88.118811881188122</v>
      </c>
      <c r="N23" s="128">
        <v>44</v>
      </c>
      <c r="O23" s="128">
        <v>52</v>
      </c>
      <c r="P23" s="194">
        <v>118.18181818181819</v>
      </c>
      <c r="Q23" s="128">
        <v>249</v>
      </c>
      <c r="R23" s="128">
        <v>507</v>
      </c>
      <c r="S23" s="194">
        <v>203.6144578313253</v>
      </c>
      <c r="T23" s="128">
        <v>260</v>
      </c>
      <c r="U23" s="128">
        <v>418</v>
      </c>
      <c r="V23" s="194">
        <v>160.76923076923077</v>
      </c>
      <c r="W23" s="150">
        <v>82</v>
      </c>
      <c r="X23" s="150">
        <v>160</v>
      </c>
      <c r="Y23" s="194">
        <v>195.1219512195122</v>
      </c>
      <c r="Z23" s="128">
        <v>68</v>
      </c>
      <c r="AA23" s="128">
        <v>137</v>
      </c>
      <c r="AB23" s="194">
        <v>201.47058823529412</v>
      </c>
      <c r="AC23" s="129"/>
      <c r="AD23" s="130"/>
      <c r="AE23" s="130"/>
      <c r="AF23" s="130"/>
    </row>
    <row r="24" spans="1:32" s="131" customFormat="1" ht="16.2" customHeight="1">
      <c r="A24" s="74" t="s">
        <v>64</v>
      </c>
      <c r="B24" s="128">
        <v>1409</v>
      </c>
      <c r="C24" s="128">
        <v>1609</v>
      </c>
      <c r="D24" s="194">
        <v>114.19446415897801</v>
      </c>
      <c r="E24" s="128">
        <v>607</v>
      </c>
      <c r="F24" s="128">
        <v>676</v>
      </c>
      <c r="G24" s="194">
        <v>111.36738056013181</v>
      </c>
      <c r="H24" s="128">
        <v>348</v>
      </c>
      <c r="I24" s="128">
        <v>401</v>
      </c>
      <c r="J24" s="194">
        <v>115.22988505747126</v>
      </c>
      <c r="K24" s="128">
        <v>57</v>
      </c>
      <c r="L24" s="128">
        <v>76</v>
      </c>
      <c r="M24" s="194">
        <v>133.33333333333331</v>
      </c>
      <c r="N24" s="128">
        <v>307</v>
      </c>
      <c r="O24" s="128">
        <v>125</v>
      </c>
      <c r="P24" s="194">
        <v>40.716612377850161</v>
      </c>
      <c r="Q24" s="128">
        <v>584</v>
      </c>
      <c r="R24" s="128">
        <v>631</v>
      </c>
      <c r="S24" s="194">
        <v>108.04794520547945</v>
      </c>
      <c r="T24" s="128">
        <v>1073</v>
      </c>
      <c r="U24" s="128">
        <v>406</v>
      </c>
      <c r="V24" s="194">
        <v>37.837837837837839</v>
      </c>
      <c r="W24" s="150">
        <v>271</v>
      </c>
      <c r="X24" s="150">
        <v>189</v>
      </c>
      <c r="Y24" s="194">
        <v>69.741697416974162</v>
      </c>
      <c r="Z24" s="128">
        <v>244</v>
      </c>
      <c r="AA24" s="128">
        <v>178</v>
      </c>
      <c r="AB24" s="194">
        <v>72.950819672131146</v>
      </c>
      <c r="AC24" s="129"/>
      <c r="AD24" s="130"/>
      <c r="AE24" s="130"/>
      <c r="AF24" s="130"/>
    </row>
    <row r="25" spans="1:32" s="131" customFormat="1" ht="16.2" customHeight="1">
      <c r="A25" s="74" t="s">
        <v>65</v>
      </c>
      <c r="B25" s="128">
        <v>1107</v>
      </c>
      <c r="C25" s="128">
        <v>1293</v>
      </c>
      <c r="D25" s="194">
        <v>116.80216802168022</v>
      </c>
      <c r="E25" s="128">
        <v>581</v>
      </c>
      <c r="F25" s="128">
        <v>618</v>
      </c>
      <c r="G25" s="194">
        <v>106.36833046471601</v>
      </c>
      <c r="H25" s="128">
        <v>364</v>
      </c>
      <c r="I25" s="128">
        <v>357</v>
      </c>
      <c r="J25" s="194">
        <v>98.076923076923066</v>
      </c>
      <c r="K25" s="128">
        <v>76</v>
      </c>
      <c r="L25" s="128">
        <v>113</v>
      </c>
      <c r="M25" s="194">
        <v>148.68421052631581</v>
      </c>
      <c r="N25" s="128">
        <v>323</v>
      </c>
      <c r="O25" s="128">
        <v>161</v>
      </c>
      <c r="P25" s="194">
        <v>49.845201238390089</v>
      </c>
      <c r="Q25" s="128">
        <v>550</v>
      </c>
      <c r="R25" s="128">
        <v>610</v>
      </c>
      <c r="S25" s="194">
        <v>110.90909090909091</v>
      </c>
      <c r="T25" s="128">
        <v>759</v>
      </c>
      <c r="U25" s="128">
        <v>691</v>
      </c>
      <c r="V25" s="194">
        <v>91.040843214756265</v>
      </c>
      <c r="W25" s="150">
        <v>241</v>
      </c>
      <c r="X25" s="150">
        <v>187</v>
      </c>
      <c r="Y25" s="194">
        <v>77.593360995850631</v>
      </c>
      <c r="Z25" s="128">
        <v>197</v>
      </c>
      <c r="AA25" s="128">
        <v>160</v>
      </c>
      <c r="AB25" s="194">
        <v>81.218274111675129</v>
      </c>
      <c r="AC25" s="129"/>
      <c r="AD25" s="130"/>
      <c r="AE25" s="130"/>
      <c r="AF25" s="130"/>
    </row>
    <row r="26" spans="1:32" s="131" customFormat="1" ht="16.2" customHeight="1">
      <c r="A26" s="74" t="s">
        <v>66</v>
      </c>
      <c r="B26" s="128">
        <v>1128</v>
      </c>
      <c r="C26" s="128">
        <v>1191</v>
      </c>
      <c r="D26" s="194">
        <v>105.58510638297874</v>
      </c>
      <c r="E26" s="128">
        <v>277</v>
      </c>
      <c r="F26" s="128">
        <v>310</v>
      </c>
      <c r="G26" s="194">
        <v>111.91335740072202</v>
      </c>
      <c r="H26" s="128">
        <v>127</v>
      </c>
      <c r="I26" s="128">
        <v>43</v>
      </c>
      <c r="J26" s="194">
        <v>33.858267716535437</v>
      </c>
      <c r="K26" s="128">
        <v>21</v>
      </c>
      <c r="L26" s="128">
        <v>28</v>
      </c>
      <c r="M26" s="194">
        <v>133.33333333333331</v>
      </c>
      <c r="N26" s="128">
        <v>45</v>
      </c>
      <c r="O26" s="128">
        <v>20</v>
      </c>
      <c r="P26" s="194">
        <v>44.444444444444443</v>
      </c>
      <c r="Q26" s="128">
        <v>222</v>
      </c>
      <c r="R26" s="128">
        <v>284</v>
      </c>
      <c r="S26" s="194">
        <v>127.92792792792793</v>
      </c>
      <c r="T26" s="128">
        <v>1012</v>
      </c>
      <c r="U26" s="128">
        <v>965</v>
      </c>
      <c r="V26" s="194">
        <v>95.355731225296452</v>
      </c>
      <c r="W26" s="150">
        <v>162</v>
      </c>
      <c r="X26" s="150">
        <v>88</v>
      </c>
      <c r="Y26" s="194">
        <v>54.320987654320987</v>
      </c>
      <c r="Z26" s="128">
        <v>143</v>
      </c>
      <c r="AA26" s="128">
        <v>78</v>
      </c>
      <c r="AB26" s="194">
        <v>54.54545454545454</v>
      </c>
      <c r="AC26" s="129"/>
      <c r="AD26" s="130"/>
      <c r="AE26" s="130"/>
      <c r="AF26" s="130"/>
    </row>
    <row r="27" spans="1:32" s="131" customFormat="1" ht="16.2" customHeight="1">
      <c r="A27" s="74" t="s">
        <v>67</v>
      </c>
      <c r="B27" s="128">
        <v>1453</v>
      </c>
      <c r="C27" s="128">
        <v>1576</v>
      </c>
      <c r="D27" s="194">
        <v>108.46524432209222</v>
      </c>
      <c r="E27" s="128">
        <v>523</v>
      </c>
      <c r="F27" s="128">
        <v>534</v>
      </c>
      <c r="G27" s="194">
        <v>102.10325047801147</v>
      </c>
      <c r="H27" s="128">
        <v>309</v>
      </c>
      <c r="I27" s="128">
        <v>339</v>
      </c>
      <c r="J27" s="194">
        <v>109.70873786407766</v>
      </c>
      <c r="K27" s="128">
        <v>101</v>
      </c>
      <c r="L27" s="128">
        <v>57</v>
      </c>
      <c r="M27" s="194">
        <v>56.435643564356432</v>
      </c>
      <c r="N27" s="128">
        <v>120</v>
      </c>
      <c r="O27" s="128">
        <v>83</v>
      </c>
      <c r="P27" s="194">
        <v>69.166666666666671</v>
      </c>
      <c r="Q27" s="128">
        <v>500</v>
      </c>
      <c r="R27" s="128">
        <v>507</v>
      </c>
      <c r="S27" s="194">
        <v>101.4</v>
      </c>
      <c r="T27" s="128">
        <v>1115</v>
      </c>
      <c r="U27" s="128">
        <v>166</v>
      </c>
      <c r="V27" s="194">
        <v>14.887892376681613</v>
      </c>
      <c r="W27" s="150">
        <v>185</v>
      </c>
      <c r="X27" s="150">
        <v>145</v>
      </c>
      <c r="Y27" s="194">
        <v>78.378378378378372</v>
      </c>
      <c r="Z27" s="128">
        <v>131</v>
      </c>
      <c r="AA27" s="128">
        <v>112</v>
      </c>
      <c r="AB27" s="194">
        <v>85.496183206106863</v>
      </c>
      <c r="AC27" s="129"/>
      <c r="AD27" s="130"/>
      <c r="AE27" s="130"/>
      <c r="AF27" s="130"/>
    </row>
    <row r="28" spans="1:32" s="131" customFormat="1" ht="16.2" customHeight="1">
      <c r="A28" s="74" t="s">
        <v>68</v>
      </c>
      <c r="B28" s="128">
        <v>593</v>
      </c>
      <c r="C28" s="128">
        <v>640</v>
      </c>
      <c r="D28" s="194">
        <v>107.92580101180438</v>
      </c>
      <c r="E28" s="128">
        <v>470</v>
      </c>
      <c r="F28" s="128">
        <v>500</v>
      </c>
      <c r="G28" s="194">
        <v>106.38297872340425</v>
      </c>
      <c r="H28" s="128">
        <v>107</v>
      </c>
      <c r="I28" s="128">
        <v>84</v>
      </c>
      <c r="J28" s="194">
        <v>78.504672897196258</v>
      </c>
      <c r="K28" s="128">
        <v>52</v>
      </c>
      <c r="L28" s="128">
        <v>65</v>
      </c>
      <c r="M28" s="194">
        <v>125</v>
      </c>
      <c r="N28" s="128">
        <v>51</v>
      </c>
      <c r="O28" s="128">
        <v>89</v>
      </c>
      <c r="P28" s="194">
        <v>174.50980392156862</v>
      </c>
      <c r="Q28" s="128">
        <v>438</v>
      </c>
      <c r="R28" s="128">
        <v>465</v>
      </c>
      <c r="S28" s="194">
        <v>106.16438356164383</v>
      </c>
      <c r="T28" s="128">
        <v>344</v>
      </c>
      <c r="U28" s="128">
        <v>281</v>
      </c>
      <c r="V28" s="194">
        <v>81.686046511627907</v>
      </c>
      <c r="W28" s="150">
        <v>222</v>
      </c>
      <c r="X28" s="150">
        <v>141</v>
      </c>
      <c r="Y28" s="194">
        <v>63.513513513513509</v>
      </c>
      <c r="Z28" s="128">
        <v>162</v>
      </c>
      <c r="AA28" s="128">
        <v>100</v>
      </c>
      <c r="AB28" s="194">
        <v>61.728395061728392</v>
      </c>
      <c r="AC28" s="129"/>
      <c r="AD28" s="130"/>
      <c r="AE28" s="130"/>
      <c r="AF28" s="130"/>
    </row>
    <row r="29" spans="1:32" s="131" customFormat="1" ht="16.2" customHeight="1">
      <c r="A29" s="74" t="s">
        <v>69</v>
      </c>
      <c r="B29" s="128">
        <v>433</v>
      </c>
      <c r="C29" s="128">
        <v>889</v>
      </c>
      <c r="D29" s="194">
        <v>205.31177829099306</v>
      </c>
      <c r="E29" s="128">
        <v>232</v>
      </c>
      <c r="F29" s="128">
        <v>508</v>
      </c>
      <c r="G29" s="194">
        <v>218.9655172413793</v>
      </c>
      <c r="H29" s="128">
        <v>29</v>
      </c>
      <c r="I29" s="128">
        <v>88</v>
      </c>
      <c r="J29" s="194">
        <v>303.44827586206895</v>
      </c>
      <c r="K29" s="128">
        <v>9</v>
      </c>
      <c r="L29" s="128">
        <v>21</v>
      </c>
      <c r="M29" s="194">
        <v>233.33333333333334</v>
      </c>
      <c r="N29" s="128">
        <v>0</v>
      </c>
      <c r="O29" s="128">
        <v>2</v>
      </c>
      <c r="P29" s="194" t="s">
        <v>114</v>
      </c>
      <c r="Q29" s="128">
        <v>189</v>
      </c>
      <c r="R29" s="128">
        <v>478</v>
      </c>
      <c r="S29" s="194">
        <v>252.91005291005294</v>
      </c>
      <c r="T29" s="128">
        <v>352</v>
      </c>
      <c r="U29" s="128">
        <v>508</v>
      </c>
      <c r="V29" s="194">
        <v>144.31818181818181</v>
      </c>
      <c r="W29" s="150">
        <v>154</v>
      </c>
      <c r="X29" s="150">
        <v>130</v>
      </c>
      <c r="Y29" s="194">
        <v>84.415584415584405</v>
      </c>
      <c r="Z29" s="128">
        <v>126</v>
      </c>
      <c r="AA29" s="128">
        <v>109</v>
      </c>
      <c r="AB29" s="194">
        <v>86.507936507936506</v>
      </c>
      <c r="AC29" s="129"/>
      <c r="AD29" s="130"/>
      <c r="AE29" s="130"/>
      <c r="AF29" s="130"/>
    </row>
    <row r="30" spans="1:32" ht="16.2" customHeight="1">
      <c r="A30" s="74" t="s">
        <v>70</v>
      </c>
      <c r="B30" s="128">
        <v>626</v>
      </c>
      <c r="C30" s="128">
        <v>648</v>
      </c>
      <c r="D30" s="194">
        <v>103.5143769968051</v>
      </c>
      <c r="E30" s="128">
        <v>457</v>
      </c>
      <c r="F30" s="128">
        <v>399</v>
      </c>
      <c r="G30" s="194">
        <v>87.308533916849015</v>
      </c>
      <c r="H30" s="128">
        <v>153</v>
      </c>
      <c r="I30" s="128">
        <v>161</v>
      </c>
      <c r="J30" s="194">
        <v>105.22875816993465</v>
      </c>
      <c r="K30" s="128">
        <v>107</v>
      </c>
      <c r="L30" s="128">
        <v>77</v>
      </c>
      <c r="M30" s="194">
        <v>71.962616822429908</v>
      </c>
      <c r="N30" s="128">
        <v>165</v>
      </c>
      <c r="O30" s="128">
        <v>138</v>
      </c>
      <c r="P30" s="194">
        <v>83.636363636363626</v>
      </c>
      <c r="Q30" s="128">
        <v>447</v>
      </c>
      <c r="R30" s="128">
        <v>388</v>
      </c>
      <c r="S30" s="194">
        <v>86.800894854586133</v>
      </c>
      <c r="T30" s="128">
        <v>385</v>
      </c>
      <c r="U30" s="128">
        <v>102</v>
      </c>
      <c r="V30" s="194">
        <v>26.493506493506491</v>
      </c>
      <c r="W30" s="150">
        <v>217</v>
      </c>
      <c r="X30" s="150">
        <v>90</v>
      </c>
      <c r="Y30" s="194">
        <v>41.474654377880185</v>
      </c>
      <c r="Z30" s="128">
        <v>184</v>
      </c>
      <c r="AA30" s="128">
        <v>80</v>
      </c>
      <c r="AB30" s="194">
        <v>43.478260869565219</v>
      </c>
      <c r="AC30" s="129"/>
      <c r="AD30" s="130"/>
      <c r="AE30" s="130"/>
      <c r="AF30" s="130"/>
    </row>
    <row r="31" spans="1:32" ht="16.2" customHeight="1">
      <c r="A31" s="84" t="s">
        <v>71</v>
      </c>
      <c r="B31" s="128">
        <v>566</v>
      </c>
      <c r="C31" s="128">
        <v>687</v>
      </c>
      <c r="D31" s="194">
        <v>121.37809187279152</v>
      </c>
      <c r="E31" s="128">
        <v>367</v>
      </c>
      <c r="F31" s="128">
        <v>406</v>
      </c>
      <c r="G31" s="194">
        <v>110.62670299727519</v>
      </c>
      <c r="H31" s="128">
        <v>149</v>
      </c>
      <c r="I31" s="128">
        <v>208</v>
      </c>
      <c r="J31" s="194">
        <v>139.59731543624162</v>
      </c>
      <c r="K31" s="128">
        <v>136</v>
      </c>
      <c r="L31" s="128">
        <v>117</v>
      </c>
      <c r="M31" s="194">
        <v>86.029411764705884</v>
      </c>
      <c r="N31" s="128">
        <v>258</v>
      </c>
      <c r="O31" s="128">
        <v>262</v>
      </c>
      <c r="P31" s="194">
        <v>101.55038759689923</v>
      </c>
      <c r="Q31" s="128">
        <v>343</v>
      </c>
      <c r="R31" s="128">
        <v>387</v>
      </c>
      <c r="S31" s="194">
        <v>112.82798833819243</v>
      </c>
      <c r="T31" s="128">
        <v>366</v>
      </c>
      <c r="U31" s="128">
        <v>298</v>
      </c>
      <c r="V31" s="194">
        <v>81.420765027322403</v>
      </c>
      <c r="W31" s="150">
        <v>182</v>
      </c>
      <c r="X31" s="150">
        <v>158</v>
      </c>
      <c r="Y31" s="194">
        <v>86.813186813186817</v>
      </c>
      <c r="Z31" s="128">
        <v>116</v>
      </c>
      <c r="AA31" s="128">
        <v>119</v>
      </c>
      <c r="AB31" s="194">
        <v>102.58620689655173</v>
      </c>
      <c r="AC31" s="129"/>
      <c r="AD31" s="130"/>
      <c r="AE31" s="130"/>
      <c r="AF31" s="130"/>
    </row>
    <row r="32" spans="1:32" ht="16.2" customHeight="1">
      <c r="A32" s="92" t="s">
        <v>72</v>
      </c>
      <c r="B32" s="128">
        <v>1116</v>
      </c>
      <c r="C32" s="128">
        <v>1235</v>
      </c>
      <c r="D32" s="194">
        <v>110.66308243727599</v>
      </c>
      <c r="E32" s="128">
        <v>504</v>
      </c>
      <c r="F32" s="128">
        <v>567</v>
      </c>
      <c r="G32" s="194">
        <v>112.5</v>
      </c>
      <c r="H32" s="128">
        <v>285</v>
      </c>
      <c r="I32" s="128">
        <v>280</v>
      </c>
      <c r="J32" s="194">
        <v>98.245614035087712</v>
      </c>
      <c r="K32" s="128">
        <v>79</v>
      </c>
      <c r="L32" s="128">
        <v>82</v>
      </c>
      <c r="M32" s="194">
        <v>103.79746835443038</v>
      </c>
      <c r="N32" s="128">
        <v>113</v>
      </c>
      <c r="O32" s="128">
        <v>79</v>
      </c>
      <c r="P32" s="194">
        <v>69.911504424778755</v>
      </c>
      <c r="Q32" s="128">
        <v>470</v>
      </c>
      <c r="R32" s="128">
        <v>525</v>
      </c>
      <c r="S32" s="194">
        <v>111.70212765957446</v>
      </c>
      <c r="T32" s="128">
        <v>800</v>
      </c>
      <c r="U32" s="128">
        <v>320</v>
      </c>
      <c r="V32" s="194">
        <v>40</v>
      </c>
      <c r="W32" s="150">
        <v>196</v>
      </c>
      <c r="X32" s="150">
        <v>235</v>
      </c>
      <c r="Y32" s="194">
        <v>119.89795918367348</v>
      </c>
      <c r="Z32" s="128">
        <v>135</v>
      </c>
      <c r="AA32" s="128">
        <v>177</v>
      </c>
      <c r="AB32" s="194">
        <v>131.11111111111111</v>
      </c>
      <c r="AC32" s="129"/>
      <c r="AD32" s="130"/>
      <c r="AE32" s="130"/>
      <c r="AF32" s="130"/>
    </row>
    <row r="33" spans="1:32" ht="16.2" customHeight="1">
      <c r="A33" s="92" t="s">
        <v>73</v>
      </c>
      <c r="B33" s="128">
        <v>1679</v>
      </c>
      <c r="C33" s="128">
        <v>1434</v>
      </c>
      <c r="D33" s="194">
        <v>85.407980941036328</v>
      </c>
      <c r="E33" s="128">
        <v>1462</v>
      </c>
      <c r="F33" s="128">
        <v>1091</v>
      </c>
      <c r="G33" s="194">
        <v>74.623803009575923</v>
      </c>
      <c r="H33" s="128">
        <v>828</v>
      </c>
      <c r="I33" s="128">
        <v>715</v>
      </c>
      <c r="J33" s="194">
        <v>86.352657004830917</v>
      </c>
      <c r="K33" s="128">
        <v>248</v>
      </c>
      <c r="L33" s="128">
        <v>154</v>
      </c>
      <c r="M33" s="194">
        <v>62.096774193548384</v>
      </c>
      <c r="N33" s="128">
        <v>214</v>
      </c>
      <c r="O33" s="128">
        <v>219</v>
      </c>
      <c r="P33" s="194">
        <v>102.33644859813084</v>
      </c>
      <c r="Q33" s="128">
        <v>1434</v>
      </c>
      <c r="R33" s="128">
        <v>1058</v>
      </c>
      <c r="S33" s="194">
        <v>73.779637377963738</v>
      </c>
      <c r="T33" s="128">
        <v>538</v>
      </c>
      <c r="U33" s="128">
        <v>171</v>
      </c>
      <c r="V33" s="194">
        <v>31.784386617100374</v>
      </c>
      <c r="W33" s="150">
        <v>324</v>
      </c>
      <c r="X33" s="150">
        <v>159</v>
      </c>
      <c r="Y33" s="194">
        <v>49.074074074074076</v>
      </c>
      <c r="Z33" s="128">
        <v>285</v>
      </c>
      <c r="AA33" s="128">
        <v>138</v>
      </c>
      <c r="AB33" s="194">
        <v>48.421052631578945</v>
      </c>
      <c r="AC33" s="129"/>
      <c r="AD33" s="130"/>
      <c r="AE33" s="130"/>
      <c r="AF33" s="130"/>
    </row>
    <row r="34" spans="1:32" ht="16.2" customHeight="1">
      <c r="A34" s="214" t="s">
        <v>74</v>
      </c>
      <c r="B34" s="128">
        <v>1206</v>
      </c>
      <c r="C34" s="128">
        <v>1129</v>
      </c>
      <c r="D34" s="194">
        <v>93.615257048092872</v>
      </c>
      <c r="E34" s="128">
        <v>920</v>
      </c>
      <c r="F34" s="128">
        <v>819</v>
      </c>
      <c r="G34" s="194">
        <v>89.021739130434781</v>
      </c>
      <c r="H34" s="128">
        <v>580</v>
      </c>
      <c r="I34" s="128">
        <v>500</v>
      </c>
      <c r="J34" s="194">
        <v>86.206896551724128</v>
      </c>
      <c r="K34" s="128">
        <v>58</v>
      </c>
      <c r="L34" s="128">
        <v>68</v>
      </c>
      <c r="M34" s="194">
        <v>117.24137931034481</v>
      </c>
      <c r="N34" s="128">
        <v>183</v>
      </c>
      <c r="O34" s="128">
        <v>139</v>
      </c>
      <c r="P34" s="194">
        <v>75.956284153005456</v>
      </c>
      <c r="Q34" s="128">
        <v>900</v>
      </c>
      <c r="R34" s="128">
        <v>770</v>
      </c>
      <c r="S34" s="194">
        <v>85.555555555555557</v>
      </c>
      <c r="T34" s="128">
        <v>518</v>
      </c>
      <c r="U34" s="128">
        <v>289</v>
      </c>
      <c r="V34" s="194">
        <v>55.791505791505791</v>
      </c>
      <c r="W34" s="150">
        <v>291</v>
      </c>
      <c r="X34" s="150">
        <v>194</v>
      </c>
      <c r="Y34" s="194">
        <v>66.666666666666657</v>
      </c>
      <c r="Z34" s="128">
        <v>259</v>
      </c>
      <c r="AA34" s="128">
        <v>181</v>
      </c>
      <c r="AB34" s="194">
        <v>69.884169884169893</v>
      </c>
    </row>
    <row r="35" spans="1:32" ht="18.75" customHeight="1">
      <c r="A35" s="214" t="s">
        <v>75</v>
      </c>
      <c r="B35" s="128">
        <v>1345</v>
      </c>
      <c r="C35" s="128">
        <v>1484</v>
      </c>
      <c r="D35" s="194">
        <v>110.33457249070634</v>
      </c>
      <c r="E35" s="128">
        <v>527</v>
      </c>
      <c r="F35" s="128">
        <v>517</v>
      </c>
      <c r="G35" s="194">
        <v>98.102466793168887</v>
      </c>
      <c r="H35" s="128">
        <v>356</v>
      </c>
      <c r="I35" s="128">
        <v>347</v>
      </c>
      <c r="J35" s="194">
        <v>97.471910112359552</v>
      </c>
      <c r="K35" s="128">
        <v>116</v>
      </c>
      <c r="L35" s="128">
        <v>113</v>
      </c>
      <c r="M35" s="194">
        <v>97.41379310344827</v>
      </c>
      <c r="N35" s="128">
        <v>248</v>
      </c>
      <c r="O35" s="128">
        <v>239</v>
      </c>
      <c r="P35" s="194">
        <v>96.370967741935488</v>
      </c>
      <c r="Q35" s="128">
        <v>516</v>
      </c>
      <c r="R35" s="128">
        <v>501</v>
      </c>
      <c r="S35" s="194">
        <v>97.093023255813947</v>
      </c>
      <c r="T35" s="128">
        <v>945</v>
      </c>
      <c r="U35" s="128">
        <v>354</v>
      </c>
      <c r="V35" s="194">
        <v>37.460317460317462</v>
      </c>
      <c r="W35" s="150">
        <v>127</v>
      </c>
      <c r="X35" s="150">
        <v>100</v>
      </c>
      <c r="Y35" s="194">
        <v>78.740157480314963</v>
      </c>
      <c r="Z35" s="128">
        <v>109</v>
      </c>
      <c r="AA35" s="128">
        <v>91</v>
      </c>
      <c r="AB35" s="194">
        <v>83.486238532110093</v>
      </c>
    </row>
    <row r="36" spans="1:32" ht="18" customHeight="1">
      <c r="A36" s="214" t="s">
        <v>76</v>
      </c>
      <c r="B36" s="128">
        <v>529</v>
      </c>
      <c r="C36" s="128">
        <v>922</v>
      </c>
      <c r="D36" s="194">
        <v>174.29111531190927</v>
      </c>
      <c r="E36" s="128">
        <v>277</v>
      </c>
      <c r="F36" s="128">
        <v>485</v>
      </c>
      <c r="G36" s="194">
        <v>175.09025270758121</v>
      </c>
      <c r="H36" s="128">
        <v>100</v>
      </c>
      <c r="I36" s="128">
        <v>219</v>
      </c>
      <c r="J36" s="194">
        <v>219</v>
      </c>
      <c r="K36" s="128">
        <v>37</v>
      </c>
      <c r="L36" s="128">
        <v>56</v>
      </c>
      <c r="M36" s="194">
        <v>151.35135135135135</v>
      </c>
      <c r="N36" s="128">
        <v>34</v>
      </c>
      <c r="O36" s="128">
        <v>45</v>
      </c>
      <c r="P36" s="194">
        <v>132.35294117647058</v>
      </c>
      <c r="Q36" s="128">
        <v>258</v>
      </c>
      <c r="R36" s="128">
        <v>456</v>
      </c>
      <c r="S36" s="194">
        <v>176.74418604651163</v>
      </c>
      <c r="T36" s="128">
        <v>412</v>
      </c>
      <c r="U36" s="128">
        <v>648</v>
      </c>
      <c r="V36" s="194">
        <v>157.28155339805824</v>
      </c>
      <c r="W36" s="150">
        <v>161</v>
      </c>
      <c r="X36" s="150">
        <v>211</v>
      </c>
      <c r="Y36" s="194">
        <v>131.05590062111801</v>
      </c>
      <c r="Z36" s="128">
        <v>121</v>
      </c>
      <c r="AA36" s="128">
        <v>116</v>
      </c>
      <c r="AB36" s="194">
        <v>95.867768595041326</v>
      </c>
    </row>
    <row r="37" spans="1:32" ht="18" customHeight="1">
      <c r="A37" s="214" t="s">
        <v>77</v>
      </c>
      <c r="B37" s="128">
        <v>246</v>
      </c>
      <c r="C37" s="128">
        <v>195</v>
      </c>
      <c r="D37" s="194">
        <v>79.268292682926827</v>
      </c>
      <c r="E37" s="128">
        <v>188</v>
      </c>
      <c r="F37" s="128">
        <v>129</v>
      </c>
      <c r="G37" s="194">
        <v>68.61702127659575</v>
      </c>
      <c r="H37" s="128">
        <v>98</v>
      </c>
      <c r="I37" s="128">
        <v>50</v>
      </c>
      <c r="J37" s="194">
        <v>51.020408163265309</v>
      </c>
      <c r="K37" s="128">
        <v>51</v>
      </c>
      <c r="L37" s="128">
        <v>19</v>
      </c>
      <c r="M37" s="194">
        <v>37.254901960784316</v>
      </c>
      <c r="N37" s="128">
        <v>38</v>
      </c>
      <c r="O37" s="128">
        <v>39</v>
      </c>
      <c r="P37" s="194">
        <v>102.63157894736842</v>
      </c>
      <c r="Q37" s="128">
        <v>184</v>
      </c>
      <c r="R37" s="128">
        <v>126</v>
      </c>
      <c r="S37" s="194">
        <v>68.478260869565219</v>
      </c>
      <c r="T37" s="128">
        <v>136</v>
      </c>
      <c r="U37" s="128">
        <v>89</v>
      </c>
      <c r="V37" s="194">
        <v>65.441176470588232</v>
      </c>
      <c r="W37" s="150">
        <v>78</v>
      </c>
      <c r="X37" s="150">
        <v>41</v>
      </c>
      <c r="Y37" s="194">
        <v>52.564102564102569</v>
      </c>
      <c r="Z37" s="128">
        <v>73</v>
      </c>
      <c r="AA37" s="128">
        <v>30</v>
      </c>
      <c r="AB37" s="194">
        <v>41.095890410958901</v>
      </c>
    </row>
  </sheetData>
  <mergeCells count="11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89" orientation="landscape" r:id="rId1"/>
  <headerFooter alignWithMargins="0"/>
  <colBreaks count="1" manualBreakCount="1">
    <brk id="13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F79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N7" sqref="N7:O7"/>
    </sheetView>
  </sheetViews>
  <sheetFormatPr defaultColWidth="9.109375" defaultRowHeight="13.8"/>
  <cols>
    <col min="1" max="1" width="28.88671875" style="54" bestFit="1" customWidth="1"/>
    <col min="2" max="2" width="10.5546875" style="54" customWidth="1"/>
    <col min="3" max="3" width="9.88671875" style="54" customWidth="1"/>
    <col min="4" max="4" width="8.33203125" style="54" customWidth="1"/>
    <col min="5" max="6" width="11.6640625" style="54" customWidth="1"/>
    <col min="7" max="7" width="7.44140625" style="54" customWidth="1"/>
    <col min="8" max="8" width="11.88671875" style="54" customWidth="1"/>
    <col min="9" max="9" width="11" style="54" customWidth="1"/>
    <col min="10" max="10" width="7.44140625" style="54" customWidth="1"/>
    <col min="11" max="12" width="9.44140625" style="54" customWidth="1"/>
    <col min="13" max="13" width="9" style="54" customWidth="1"/>
    <col min="14" max="14" width="10" style="54" customWidth="1"/>
    <col min="15" max="15" width="9.109375" style="54" customWidth="1"/>
    <col min="16" max="16" width="8.109375" style="54" customWidth="1"/>
    <col min="17" max="18" width="9.5546875" style="54" customWidth="1"/>
    <col min="19" max="19" width="8.109375" style="54" customWidth="1"/>
    <col min="20" max="20" width="10.5546875" style="54" customWidth="1"/>
    <col min="21" max="21" width="10.6640625" style="54" customWidth="1"/>
    <col min="22" max="22" width="8.109375" style="54" customWidth="1"/>
    <col min="23" max="23" width="8.33203125" style="54" customWidth="1"/>
    <col min="24" max="24" width="8.44140625" style="54" customWidth="1"/>
    <col min="25" max="25" width="8.33203125" style="54" customWidth="1"/>
    <col min="26" max="16384" width="9.109375" style="54"/>
  </cols>
  <sheetData>
    <row r="1" spans="1:32" s="30" customFormat="1" ht="75" customHeight="1">
      <c r="B1" s="292" t="s">
        <v>119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"/>
      <c r="O1" s="29"/>
      <c r="P1" s="29"/>
      <c r="Q1" s="29"/>
      <c r="R1" s="29"/>
      <c r="S1" s="29"/>
      <c r="T1" s="29"/>
      <c r="U1" s="29"/>
      <c r="V1" s="29"/>
      <c r="W1" s="29"/>
      <c r="X1" s="298"/>
      <c r="Y1" s="298"/>
      <c r="Z1" s="152"/>
      <c r="AB1" s="184" t="s">
        <v>26</v>
      </c>
    </row>
    <row r="2" spans="1:32" s="33" customFormat="1" ht="14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68" t="s">
        <v>9</v>
      </c>
      <c r="N2" s="168"/>
      <c r="O2" s="31"/>
      <c r="P2" s="31"/>
      <c r="Q2" s="32"/>
      <c r="R2" s="32"/>
      <c r="S2" s="32"/>
      <c r="T2" s="32"/>
      <c r="U2" s="32"/>
      <c r="V2" s="32"/>
      <c r="X2" s="293"/>
      <c r="Y2" s="293"/>
      <c r="Z2" s="302" t="s">
        <v>9</v>
      </c>
      <c r="AA2" s="302"/>
    </row>
    <row r="3" spans="1:32" s="35" customFormat="1" ht="67.5" customHeight="1">
      <c r="A3" s="294"/>
      <c r="B3" s="295" t="s">
        <v>37</v>
      </c>
      <c r="C3" s="295"/>
      <c r="D3" s="295"/>
      <c r="E3" s="295" t="s">
        <v>38</v>
      </c>
      <c r="F3" s="295"/>
      <c r="G3" s="295"/>
      <c r="H3" s="295" t="s">
        <v>23</v>
      </c>
      <c r="I3" s="295"/>
      <c r="J3" s="295"/>
      <c r="K3" s="295" t="s">
        <v>14</v>
      </c>
      <c r="L3" s="295"/>
      <c r="M3" s="295"/>
      <c r="N3" s="295" t="s">
        <v>15</v>
      </c>
      <c r="O3" s="295"/>
      <c r="P3" s="295"/>
      <c r="Q3" s="299" t="s">
        <v>13</v>
      </c>
      <c r="R3" s="300"/>
      <c r="S3" s="301"/>
      <c r="T3" s="295" t="s">
        <v>32</v>
      </c>
      <c r="U3" s="295"/>
      <c r="V3" s="295"/>
      <c r="W3" s="295" t="s">
        <v>16</v>
      </c>
      <c r="X3" s="295"/>
      <c r="Y3" s="295"/>
      <c r="Z3" s="295" t="s">
        <v>20</v>
      </c>
      <c r="AA3" s="295"/>
      <c r="AB3" s="295"/>
    </row>
    <row r="4" spans="1:32" s="36" customFormat="1" ht="19.5" customHeight="1">
      <c r="A4" s="294"/>
      <c r="B4" s="296" t="s">
        <v>29</v>
      </c>
      <c r="C4" s="296">
        <v>2021</v>
      </c>
      <c r="D4" s="297" t="s">
        <v>3</v>
      </c>
      <c r="E4" s="296" t="s">
        <v>29</v>
      </c>
      <c r="F4" s="296">
        <v>2021</v>
      </c>
      <c r="G4" s="297" t="s">
        <v>3</v>
      </c>
      <c r="H4" s="296" t="s">
        <v>29</v>
      </c>
      <c r="I4" s="296">
        <v>2021</v>
      </c>
      <c r="J4" s="297" t="s">
        <v>3</v>
      </c>
      <c r="K4" s="296" t="s">
        <v>29</v>
      </c>
      <c r="L4" s="296">
        <v>2021</v>
      </c>
      <c r="M4" s="297" t="s">
        <v>3</v>
      </c>
      <c r="N4" s="296" t="s">
        <v>29</v>
      </c>
      <c r="O4" s="296">
        <v>2021</v>
      </c>
      <c r="P4" s="297" t="s">
        <v>3</v>
      </c>
      <c r="Q4" s="296" t="s">
        <v>29</v>
      </c>
      <c r="R4" s="296">
        <v>2021</v>
      </c>
      <c r="S4" s="297" t="s">
        <v>3</v>
      </c>
      <c r="T4" s="296" t="s">
        <v>29</v>
      </c>
      <c r="U4" s="296">
        <v>2021</v>
      </c>
      <c r="V4" s="297" t="s">
        <v>3</v>
      </c>
      <c r="W4" s="296" t="s">
        <v>29</v>
      </c>
      <c r="X4" s="296">
        <v>2021</v>
      </c>
      <c r="Y4" s="297" t="s">
        <v>3</v>
      </c>
      <c r="Z4" s="296" t="s">
        <v>29</v>
      </c>
      <c r="AA4" s="296">
        <v>2021</v>
      </c>
      <c r="AB4" s="297" t="s">
        <v>3</v>
      </c>
    </row>
    <row r="5" spans="1:32" s="36" customFormat="1" ht="15.75" customHeight="1">
      <c r="A5" s="294"/>
      <c r="B5" s="296"/>
      <c r="C5" s="296"/>
      <c r="D5" s="297"/>
      <c r="E5" s="296"/>
      <c r="F5" s="296"/>
      <c r="G5" s="297"/>
      <c r="H5" s="296"/>
      <c r="I5" s="296"/>
      <c r="J5" s="297"/>
      <c r="K5" s="296"/>
      <c r="L5" s="296"/>
      <c r="M5" s="297"/>
      <c r="N5" s="296"/>
      <c r="O5" s="296"/>
      <c r="P5" s="297"/>
      <c r="Q5" s="296"/>
      <c r="R5" s="296"/>
      <c r="S5" s="297"/>
      <c r="T5" s="296"/>
      <c r="U5" s="296"/>
      <c r="V5" s="297"/>
      <c r="W5" s="296"/>
      <c r="X5" s="296"/>
      <c r="Y5" s="297"/>
      <c r="Z5" s="296"/>
      <c r="AA5" s="296"/>
      <c r="AB5" s="297"/>
    </row>
    <row r="6" spans="1:32" s="155" customFormat="1" ht="11.25" customHeight="1">
      <c r="A6" s="153" t="s">
        <v>5</v>
      </c>
      <c r="B6" s="154">
        <v>1</v>
      </c>
      <c r="C6" s="154">
        <v>2</v>
      </c>
      <c r="D6" s="154">
        <v>3</v>
      </c>
      <c r="E6" s="154">
        <v>4</v>
      </c>
      <c r="F6" s="154">
        <v>5</v>
      </c>
      <c r="G6" s="154">
        <v>6</v>
      </c>
      <c r="H6" s="154">
        <v>7</v>
      </c>
      <c r="I6" s="154">
        <v>8</v>
      </c>
      <c r="J6" s="154">
        <v>9</v>
      </c>
      <c r="K6" s="154">
        <v>10</v>
      </c>
      <c r="L6" s="154">
        <v>11</v>
      </c>
      <c r="M6" s="154">
        <v>12</v>
      </c>
      <c r="N6" s="154">
        <v>13</v>
      </c>
      <c r="O6" s="154">
        <v>14</v>
      </c>
      <c r="P6" s="154">
        <v>15</v>
      </c>
      <c r="Q6" s="154">
        <v>16</v>
      </c>
      <c r="R6" s="154">
        <v>17</v>
      </c>
      <c r="S6" s="154">
        <v>18</v>
      </c>
      <c r="T6" s="154">
        <v>19</v>
      </c>
      <c r="U6" s="154">
        <v>20</v>
      </c>
      <c r="V6" s="154">
        <v>21</v>
      </c>
      <c r="W6" s="154">
        <v>22</v>
      </c>
      <c r="X6" s="154">
        <v>23</v>
      </c>
      <c r="Y6" s="154">
        <v>24</v>
      </c>
      <c r="Z6" s="154">
        <v>25</v>
      </c>
      <c r="AA6" s="154">
        <v>26</v>
      </c>
      <c r="AB6" s="154">
        <v>27</v>
      </c>
    </row>
    <row r="7" spans="1:32" s="44" customFormat="1" ht="18" customHeight="1">
      <c r="A7" s="199" t="s">
        <v>48</v>
      </c>
      <c r="B7" s="41">
        <v>10946</v>
      </c>
      <c r="C7" s="41">
        <v>10705</v>
      </c>
      <c r="D7" s="42">
        <f>C7/B7*100</f>
        <v>97.798282477617391</v>
      </c>
      <c r="E7" s="41">
        <v>4490</v>
      </c>
      <c r="F7" s="41">
        <v>4855</v>
      </c>
      <c r="G7" s="42">
        <f>F7/E7*100</f>
        <v>108.12917594654789</v>
      </c>
      <c r="H7" s="41">
        <v>1046</v>
      </c>
      <c r="I7" s="41">
        <v>855</v>
      </c>
      <c r="J7" s="42">
        <f>I7/H7*100</f>
        <v>81.73996175908222</v>
      </c>
      <c r="K7" s="41">
        <v>361</v>
      </c>
      <c r="L7" s="41">
        <v>272</v>
      </c>
      <c r="M7" s="42">
        <f>L7/K7*100</f>
        <v>75.34626038781164</v>
      </c>
      <c r="N7" s="41">
        <v>432</v>
      </c>
      <c r="O7" s="41">
        <v>282</v>
      </c>
      <c r="P7" s="42">
        <f>O7/N7*100</f>
        <v>65.277777777777786</v>
      </c>
      <c r="Q7" s="41">
        <v>3998</v>
      </c>
      <c r="R7" s="41">
        <v>4467</v>
      </c>
      <c r="S7" s="42">
        <f>R7/Q7*100</f>
        <v>111.73086543271636</v>
      </c>
      <c r="T7" s="41">
        <v>8417</v>
      </c>
      <c r="U7" s="41">
        <v>5063</v>
      </c>
      <c r="V7" s="42">
        <f>U7/T7*100</f>
        <v>60.152073185220388</v>
      </c>
      <c r="W7" s="41">
        <v>2049</v>
      </c>
      <c r="X7" s="41">
        <v>1739</v>
      </c>
      <c r="Y7" s="42">
        <f>X7/W7*100</f>
        <v>84.870668618838465</v>
      </c>
      <c r="Z7" s="41">
        <v>1754</v>
      </c>
      <c r="AA7" s="41">
        <v>1491</v>
      </c>
      <c r="AB7" s="42">
        <f>AA7/Z7*100</f>
        <v>85.005701254275948</v>
      </c>
      <c r="AC7" s="43"/>
      <c r="AF7" s="51"/>
    </row>
    <row r="8" spans="1:32" s="51" customFormat="1" ht="18" customHeight="1">
      <c r="A8" s="200" t="s">
        <v>49</v>
      </c>
      <c r="B8" s="46">
        <v>1823</v>
      </c>
      <c r="C8" s="46">
        <v>1950</v>
      </c>
      <c r="D8" s="47">
        <v>106.96653867251781</v>
      </c>
      <c r="E8" s="46">
        <v>645</v>
      </c>
      <c r="F8" s="46">
        <v>849</v>
      </c>
      <c r="G8" s="47">
        <v>131.62790697674419</v>
      </c>
      <c r="H8" s="46">
        <v>68</v>
      </c>
      <c r="I8" s="46">
        <v>48</v>
      </c>
      <c r="J8" s="47">
        <v>70.588235294117652</v>
      </c>
      <c r="K8" s="46">
        <v>36</v>
      </c>
      <c r="L8" s="46">
        <v>22</v>
      </c>
      <c r="M8" s="47">
        <v>61.111111111111114</v>
      </c>
      <c r="N8" s="46">
        <v>18</v>
      </c>
      <c r="O8" s="46">
        <v>10</v>
      </c>
      <c r="P8" s="47">
        <v>55.555555555555557</v>
      </c>
      <c r="Q8" s="46">
        <v>563</v>
      </c>
      <c r="R8" s="169">
        <v>699</v>
      </c>
      <c r="S8" s="47">
        <v>124.1563055062167</v>
      </c>
      <c r="T8" s="46">
        <v>1504</v>
      </c>
      <c r="U8" s="169">
        <v>1343</v>
      </c>
      <c r="V8" s="47">
        <v>89.295212765957444</v>
      </c>
      <c r="W8" s="46">
        <v>341</v>
      </c>
      <c r="X8" s="169">
        <v>279</v>
      </c>
      <c r="Y8" s="47">
        <v>81.818181818181827</v>
      </c>
      <c r="Z8" s="46">
        <v>295</v>
      </c>
      <c r="AA8" s="169">
        <v>229</v>
      </c>
      <c r="AB8" s="47">
        <v>77.627118644067792</v>
      </c>
      <c r="AC8" s="43"/>
      <c r="AD8" s="50"/>
    </row>
    <row r="9" spans="1:32" s="52" customFormat="1" ht="18" customHeight="1">
      <c r="A9" s="200" t="s">
        <v>50</v>
      </c>
      <c r="B9" s="46">
        <v>1191</v>
      </c>
      <c r="C9" s="46">
        <v>1252</v>
      </c>
      <c r="D9" s="47">
        <v>105.1217464315701</v>
      </c>
      <c r="E9" s="46">
        <v>284</v>
      </c>
      <c r="F9" s="46">
        <v>381</v>
      </c>
      <c r="G9" s="47">
        <v>134.1549295774648</v>
      </c>
      <c r="H9" s="46">
        <v>45</v>
      </c>
      <c r="I9" s="46">
        <v>44</v>
      </c>
      <c r="J9" s="47">
        <v>97.777777777777771</v>
      </c>
      <c r="K9" s="46">
        <v>9</v>
      </c>
      <c r="L9" s="46">
        <v>5</v>
      </c>
      <c r="M9" s="47">
        <v>55.555555555555557</v>
      </c>
      <c r="N9" s="46">
        <v>4</v>
      </c>
      <c r="O9" s="46">
        <v>28</v>
      </c>
      <c r="P9" s="47">
        <v>700</v>
      </c>
      <c r="Q9" s="46">
        <v>236</v>
      </c>
      <c r="R9" s="169">
        <v>358</v>
      </c>
      <c r="S9" s="47">
        <v>151.69491525423729</v>
      </c>
      <c r="T9" s="46">
        <v>1052</v>
      </c>
      <c r="U9" s="169">
        <v>225</v>
      </c>
      <c r="V9" s="47">
        <v>21.387832699619771</v>
      </c>
      <c r="W9" s="46">
        <v>142</v>
      </c>
      <c r="X9" s="169">
        <v>135</v>
      </c>
      <c r="Y9" s="47">
        <v>95.070422535211264</v>
      </c>
      <c r="Z9" s="46">
        <v>119</v>
      </c>
      <c r="AA9" s="169">
        <v>115</v>
      </c>
      <c r="AB9" s="47">
        <v>96.638655462184872</v>
      </c>
      <c r="AC9" s="43"/>
      <c r="AD9" s="50"/>
    </row>
    <row r="10" spans="1:32" s="51" customFormat="1" ht="18" customHeight="1">
      <c r="A10" s="200" t="s">
        <v>51</v>
      </c>
      <c r="B10" s="46">
        <v>333</v>
      </c>
      <c r="C10" s="46">
        <v>386</v>
      </c>
      <c r="D10" s="47">
        <v>115.91591591591592</v>
      </c>
      <c r="E10" s="46">
        <v>138</v>
      </c>
      <c r="F10" s="46">
        <v>207</v>
      </c>
      <c r="G10" s="47">
        <v>150</v>
      </c>
      <c r="H10" s="46">
        <v>15</v>
      </c>
      <c r="I10" s="46">
        <v>20</v>
      </c>
      <c r="J10" s="47">
        <v>133.33333333333331</v>
      </c>
      <c r="K10" s="46">
        <v>1</v>
      </c>
      <c r="L10" s="46">
        <v>2</v>
      </c>
      <c r="M10" s="47">
        <v>200</v>
      </c>
      <c r="N10" s="46">
        <v>2</v>
      </c>
      <c r="O10" s="46">
        <v>0</v>
      </c>
      <c r="P10" s="47">
        <v>0</v>
      </c>
      <c r="Q10" s="46">
        <v>63</v>
      </c>
      <c r="R10" s="169">
        <v>197</v>
      </c>
      <c r="S10" s="47">
        <v>312.69841269841271</v>
      </c>
      <c r="T10" s="46">
        <v>263</v>
      </c>
      <c r="U10" s="169">
        <v>227</v>
      </c>
      <c r="V10" s="47">
        <v>86.311787072243348</v>
      </c>
      <c r="W10" s="46">
        <v>78</v>
      </c>
      <c r="X10" s="169">
        <v>60</v>
      </c>
      <c r="Y10" s="47">
        <v>76.923076923076934</v>
      </c>
      <c r="Z10" s="46">
        <v>68</v>
      </c>
      <c r="AA10" s="169">
        <v>48</v>
      </c>
      <c r="AB10" s="47">
        <v>70.588235294117652</v>
      </c>
      <c r="AC10" s="43"/>
      <c r="AD10" s="50"/>
    </row>
    <row r="11" spans="1:32" s="51" customFormat="1" ht="18" customHeight="1">
      <c r="A11" s="200" t="s">
        <v>52</v>
      </c>
      <c r="B11" s="46">
        <v>764</v>
      </c>
      <c r="C11" s="46">
        <v>655</v>
      </c>
      <c r="D11" s="47">
        <v>85.732984293193709</v>
      </c>
      <c r="E11" s="46">
        <v>321</v>
      </c>
      <c r="F11" s="46">
        <v>268</v>
      </c>
      <c r="G11" s="47">
        <v>83.489096573208727</v>
      </c>
      <c r="H11" s="46">
        <v>62</v>
      </c>
      <c r="I11" s="46">
        <v>42</v>
      </c>
      <c r="J11" s="47">
        <v>67.741935483870961</v>
      </c>
      <c r="K11" s="46">
        <v>10</v>
      </c>
      <c r="L11" s="46">
        <v>10</v>
      </c>
      <c r="M11" s="47">
        <v>100</v>
      </c>
      <c r="N11" s="46">
        <v>11</v>
      </c>
      <c r="O11" s="46">
        <v>8</v>
      </c>
      <c r="P11" s="47">
        <v>72.727272727272734</v>
      </c>
      <c r="Q11" s="46">
        <v>304</v>
      </c>
      <c r="R11" s="169">
        <v>253</v>
      </c>
      <c r="S11" s="47">
        <v>83.223684210526315</v>
      </c>
      <c r="T11" s="46">
        <v>597</v>
      </c>
      <c r="U11" s="169">
        <v>454</v>
      </c>
      <c r="V11" s="47">
        <v>76.046901172529317</v>
      </c>
      <c r="W11" s="46">
        <v>154</v>
      </c>
      <c r="X11" s="169">
        <v>106</v>
      </c>
      <c r="Y11" s="47">
        <v>68.831168831168839</v>
      </c>
      <c r="Z11" s="46">
        <v>131</v>
      </c>
      <c r="AA11" s="169">
        <v>98</v>
      </c>
      <c r="AB11" s="47">
        <v>74.809160305343511</v>
      </c>
      <c r="AC11" s="43"/>
      <c r="AD11" s="50"/>
    </row>
    <row r="12" spans="1:32" s="51" customFormat="1" ht="18" customHeight="1">
      <c r="A12" s="200" t="s">
        <v>53</v>
      </c>
      <c r="B12" s="46">
        <v>839</v>
      </c>
      <c r="C12" s="46">
        <v>819</v>
      </c>
      <c r="D12" s="47">
        <v>97.616209773539936</v>
      </c>
      <c r="E12" s="46">
        <v>186</v>
      </c>
      <c r="F12" s="46">
        <v>203</v>
      </c>
      <c r="G12" s="47">
        <v>109.13978494623655</v>
      </c>
      <c r="H12" s="46">
        <v>42</v>
      </c>
      <c r="I12" s="46">
        <v>30</v>
      </c>
      <c r="J12" s="47">
        <v>71.428571428571431</v>
      </c>
      <c r="K12" s="46">
        <v>13</v>
      </c>
      <c r="L12" s="46">
        <v>2</v>
      </c>
      <c r="M12" s="47">
        <v>15.384615384615385</v>
      </c>
      <c r="N12" s="46">
        <v>11</v>
      </c>
      <c r="O12" s="46">
        <v>6</v>
      </c>
      <c r="P12" s="47">
        <v>54.54545454545454</v>
      </c>
      <c r="Q12" s="46">
        <v>138</v>
      </c>
      <c r="R12" s="169">
        <v>171</v>
      </c>
      <c r="S12" s="47">
        <v>123.91304347826086</v>
      </c>
      <c r="T12" s="46">
        <v>737</v>
      </c>
      <c r="U12" s="169">
        <v>334</v>
      </c>
      <c r="V12" s="47">
        <v>45.318860244233377</v>
      </c>
      <c r="W12" s="46">
        <v>87</v>
      </c>
      <c r="X12" s="169">
        <v>67</v>
      </c>
      <c r="Y12" s="47">
        <v>77.011494252873561</v>
      </c>
      <c r="Z12" s="46">
        <v>84</v>
      </c>
      <c r="AA12" s="169">
        <v>60</v>
      </c>
      <c r="AB12" s="47">
        <v>71.428571428571431</v>
      </c>
      <c r="AC12" s="43"/>
      <c r="AD12" s="50"/>
    </row>
    <row r="13" spans="1:32" s="51" customFormat="1" ht="18" customHeight="1">
      <c r="A13" s="200" t="s">
        <v>54</v>
      </c>
      <c r="B13" s="46">
        <v>611</v>
      </c>
      <c r="C13" s="46">
        <v>567</v>
      </c>
      <c r="D13" s="47">
        <v>92.798690671031096</v>
      </c>
      <c r="E13" s="46">
        <v>322</v>
      </c>
      <c r="F13" s="46">
        <v>317</v>
      </c>
      <c r="G13" s="47">
        <v>98.447204968944106</v>
      </c>
      <c r="H13" s="46">
        <v>92</v>
      </c>
      <c r="I13" s="46">
        <v>70</v>
      </c>
      <c r="J13" s="47">
        <v>76.08695652173914</v>
      </c>
      <c r="K13" s="46">
        <v>42</v>
      </c>
      <c r="L13" s="46">
        <v>17</v>
      </c>
      <c r="M13" s="47">
        <v>40.476190476190474</v>
      </c>
      <c r="N13" s="46">
        <v>33</v>
      </c>
      <c r="O13" s="46">
        <v>10</v>
      </c>
      <c r="P13" s="47">
        <v>30.303030303030305</v>
      </c>
      <c r="Q13" s="46">
        <v>305</v>
      </c>
      <c r="R13" s="169">
        <v>300</v>
      </c>
      <c r="S13" s="47">
        <v>98.360655737704917</v>
      </c>
      <c r="T13" s="46">
        <v>401</v>
      </c>
      <c r="U13" s="169">
        <v>357</v>
      </c>
      <c r="V13" s="47">
        <v>89.02743142144638</v>
      </c>
      <c r="W13" s="46">
        <v>127</v>
      </c>
      <c r="X13" s="169">
        <v>131</v>
      </c>
      <c r="Y13" s="47">
        <v>103.14960629921259</v>
      </c>
      <c r="Z13" s="46">
        <v>108</v>
      </c>
      <c r="AA13" s="169">
        <v>118</v>
      </c>
      <c r="AB13" s="47">
        <v>109.25925925925925</v>
      </c>
      <c r="AC13" s="43"/>
      <c r="AD13" s="50"/>
    </row>
    <row r="14" spans="1:32" s="51" customFormat="1" ht="18" customHeight="1">
      <c r="A14" s="200" t="s">
        <v>55</v>
      </c>
      <c r="B14" s="46">
        <v>292</v>
      </c>
      <c r="C14" s="46">
        <v>273</v>
      </c>
      <c r="D14" s="47">
        <v>93.493150684931507</v>
      </c>
      <c r="E14" s="46">
        <v>86</v>
      </c>
      <c r="F14" s="46">
        <v>87</v>
      </c>
      <c r="G14" s="47">
        <v>101.16279069767442</v>
      </c>
      <c r="H14" s="46">
        <v>25</v>
      </c>
      <c r="I14" s="46">
        <v>30</v>
      </c>
      <c r="J14" s="47">
        <v>120</v>
      </c>
      <c r="K14" s="46">
        <v>6</v>
      </c>
      <c r="L14" s="46">
        <v>7</v>
      </c>
      <c r="M14" s="47">
        <v>116.66666666666667</v>
      </c>
      <c r="N14" s="46">
        <v>0</v>
      </c>
      <c r="O14" s="46">
        <v>1</v>
      </c>
      <c r="P14" s="47" t="s">
        <v>114</v>
      </c>
      <c r="Q14" s="46">
        <v>76</v>
      </c>
      <c r="R14" s="169">
        <v>84</v>
      </c>
      <c r="S14" s="47">
        <v>110.5263157894737</v>
      </c>
      <c r="T14" s="46">
        <v>245</v>
      </c>
      <c r="U14" s="169">
        <v>138</v>
      </c>
      <c r="V14" s="47">
        <v>56.326530612244895</v>
      </c>
      <c r="W14" s="46">
        <v>41</v>
      </c>
      <c r="X14" s="169">
        <v>18</v>
      </c>
      <c r="Y14" s="47">
        <v>43.902439024390247</v>
      </c>
      <c r="Z14" s="46">
        <v>35</v>
      </c>
      <c r="AA14" s="169">
        <v>17</v>
      </c>
      <c r="AB14" s="47">
        <v>48.571428571428569</v>
      </c>
      <c r="AC14" s="43"/>
      <c r="AD14" s="50"/>
    </row>
    <row r="15" spans="1:32" s="51" customFormat="1" ht="18" customHeight="1">
      <c r="A15" s="200" t="s">
        <v>56</v>
      </c>
      <c r="B15" s="46">
        <v>230</v>
      </c>
      <c r="C15" s="46">
        <v>165</v>
      </c>
      <c r="D15" s="47">
        <v>71.739130434782609</v>
      </c>
      <c r="E15" s="46">
        <v>71</v>
      </c>
      <c r="F15" s="46">
        <v>28</v>
      </c>
      <c r="G15" s="47">
        <v>39.436619718309856</v>
      </c>
      <c r="H15" s="46">
        <v>20</v>
      </c>
      <c r="I15" s="46">
        <v>12</v>
      </c>
      <c r="J15" s="47">
        <v>60</v>
      </c>
      <c r="K15" s="46">
        <v>5</v>
      </c>
      <c r="L15" s="46">
        <v>3</v>
      </c>
      <c r="M15" s="47">
        <v>60</v>
      </c>
      <c r="N15" s="46">
        <v>6</v>
      </c>
      <c r="O15" s="46">
        <v>1</v>
      </c>
      <c r="P15" s="47">
        <v>16.666666666666664</v>
      </c>
      <c r="Q15" s="46">
        <v>71</v>
      </c>
      <c r="R15" s="169">
        <v>27</v>
      </c>
      <c r="S15" s="47">
        <v>38.028169014084504</v>
      </c>
      <c r="T15" s="46">
        <v>187</v>
      </c>
      <c r="U15" s="169">
        <v>138</v>
      </c>
      <c r="V15" s="47">
        <v>73.796791443850267</v>
      </c>
      <c r="W15" s="46">
        <v>30</v>
      </c>
      <c r="X15" s="169">
        <v>4</v>
      </c>
      <c r="Y15" s="47">
        <v>13.333333333333334</v>
      </c>
      <c r="Z15" s="46">
        <v>26</v>
      </c>
      <c r="AA15" s="169">
        <v>4</v>
      </c>
      <c r="AB15" s="47">
        <v>15.384615384615385</v>
      </c>
      <c r="AC15" s="43"/>
      <c r="AD15" s="50"/>
    </row>
    <row r="16" spans="1:32" s="51" customFormat="1" ht="18" customHeight="1">
      <c r="A16" s="200" t="s">
        <v>57</v>
      </c>
      <c r="B16" s="46">
        <v>439</v>
      </c>
      <c r="C16" s="46">
        <v>436</v>
      </c>
      <c r="D16" s="47">
        <v>99.316628701594539</v>
      </c>
      <c r="E16" s="46">
        <v>289</v>
      </c>
      <c r="F16" s="46">
        <v>304</v>
      </c>
      <c r="G16" s="47">
        <v>105.19031141868511</v>
      </c>
      <c r="H16" s="46">
        <v>78</v>
      </c>
      <c r="I16" s="46">
        <v>95</v>
      </c>
      <c r="J16" s="47">
        <v>121.79487179487178</v>
      </c>
      <c r="K16" s="46">
        <v>19</v>
      </c>
      <c r="L16" s="46">
        <v>24</v>
      </c>
      <c r="M16" s="47">
        <v>126.31578947368421</v>
      </c>
      <c r="N16" s="46">
        <v>33</v>
      </c>
      <c r="O16" s="46">
        <v>35</v>
      </c>
      <c r="P16" s="47">
        <v>106.06060606060606</v>
      </c>
      <c r="Q16" s="46">
        <v>255</v>
      </c>
      <c r="R16" s="169">
        <v>288</v>
      </c>
      <c r="S16" s="47">
        <v>112.94117647058823</v>
      </c>
      <c r="T16" s="46">
        <v>277</v>
      </c>
      <c r="U16" s="169">
        <v>130</v>
      </c>
      <c r="V16" s="47">
        <v>46.931407942238266</v>
      </c>
      <c r="W16" s="46">
        <v>128</v>
      </c>
      <c r="X16" s="169">
        <v>117</v>
      </c>
      <c r="Y16" s="47">
        <v>91.40625</v>
      </c>
      <c r="Z16" s="46">
        <v>105</v>
      </c>
      <c r="AA16" s="169">
        <v>100</v>
      </c>
      <c r="AB16" s="47">
        <v>95.238095238095227</v>
      </c>
      <c r="AC16" s="43"/>
      <c r="AD16" s="50"/>
    </row>
    <row r="17" spans="1:30" s="51" customFormat="1" ht="18" customHeight="1">
      <c r="A17" s="200" t="s">
        <v>58</v>
      </c>
      <c r="B17" s="46">
        <v>384</v>
      </c>
      <c r="C17" s="46">
        <v>341</v>
      </c>
      <c r="D17" s="47">
        <v>88.802083333333343</v>
      </c>
      <c r="E17" s="46">
        <v>99</v>
      </c>
      <c r="F17" s="46">
        <v>101</v>
      </c>
      <c r="G17" s="47">
        <v>102.02020202020201</v>
      </c>
      <c r="H17" s="46">
        <v>18</v>
      </c>
      <c r="I17" s="46">
        <v>21</v>
      </c>
      <c r="J17" s="47">
        <v>116.66666666666667</v>
      </c>
      <c r="K17" s="46">
        <v>3</v>
      </c>
      <c r="L17" s="46">
        <v>8</v>
      </c>
      <c r="M17" s="47">
        <v>266.66666666666663</v>
      </c>
      <c r="N17" s="46">
        <v>1</v>
      </c>
      <c r="O17" s="46">
        <v>3</v>
      </c>
      <c r="P17" s="47">
        <v>300</v>
      </c>
      <c r="Q17" s="46">
        <v>75</v>
      </c>
      <c r="R17" s="169">
        <v>77</v>
      </c>
      <c r="S17" s="47">
        <v>102.66666666666666</v>
      </c>
      <c r="T17" s="46">
        <v>327</v>
      </c>
      <c r="U17" s="169">
        <v>201</v>
      </c>
      <c r="V17" s="47">
        <v>61.467889908256879</v>
      </c>
      <c r="W17" s="46">
        <v>46</v>
      </c>
      <c r="X17" s="169">
        <v>38</v>
      </c>
      <c r="Y17" s="47">
        <v>82.608695652173907</v>
      </c>
      <c r="Z17" s="46">
        <v>38</v>
      </c>
      <c r="AA17" s="169">
        <v>36</v>
      </c>
      <c r="AB17" s="47">
        <v>94.73684210526315</v>
      </c>
      <c r="AC17" s="43"/>
      <c r="AD17" s="50"/>
    </row>
    <row r="18" spans="1:30" s="51" customFormat="1" ht="18" customHeight="1">
      <c r="A18" s="200" t="s">
        <v>59</v>
      </c>
      <c r="B18" s="46">
        <v>244</v>
      </c>
      <c r="C18" s="46">
        <v>240</v>
      </c>
      <c r="D18" s="47">
        <v>98.360655737704917</v>
      </c>
      <c r="E18" s="46">
        <v>122</v>
      </c>
      <c r="F18" s="46">
        <v>123</v>
      </c>
      <c r="G18" s="47">
        <v>100.81967213114753</v>
      </c>
      <c r="H18" s="46">
        <v>24</v>
      </c>
      <c r="I18" s="46">
        <v>28</v>
      </c>
      <c r="J18" s="47">
        <v>116.66666666666667</v>
      </c>
      <c r="K18" s="46">
        <v>9</v>
      </c>
      <c r="L18" s="46">
        <v>9</v>
      </c>
      <c r="M18" s="47">
        <v>100</v>
      </c>
      <c r="N18" s="46">
        <v>1</v>
      </c>
      <c r="O18" s="46">
        <v>1</v>
      </c>
      <c r="P18" s="47">
        <v>100</v>
      </c>
      <c r="Q18" s="46">
        <v>111</v>
      </c>
      <c r="R18" s="169">
        <v>117</v>
      </c>
      <c r="S18" s="47">
        <v>105.40540540540539</v>
      </c>
      <c r="T18" s="46">
        <v>185</v>
      </c>
      <c r="U18" s="169">
        <v>143</v>
      </c>
      <c r="V18" s="47">
        <v>77.297297297297291</v>
      </c>
      <c r="W18" s="46">
        <v>63</v>
      </c>
      <c r="X18" s="169">
        <v>27</v>
      </c>
      <c r="Y18" s="47">
        <v>42.857142857142854</v>
      </c>
      <c r="Z18" s="46">
        <v>47</v>
      </c>
      <c r="AA18" s="169">
        <v>22</v>
      </c>
      <c r="AB18" s="47">
        <v>46.808510638297875</v>
      </c>
      <c r="AC18" s="43"/>
      <c r="AD18" s="50"/>
    </row>
    <row r="19" spans="1:30" s="51" customFormat="1" ht="18" customHeight="1">
      <c r="A19" s="200" t="s">
        <v>60</v>
      </c>
      <c r="B19" s="46">
        <v>303</v>
      </c>
      <c r="C19" s="46">
        <v>301</v>
      </c>
      <c r="D19" s="47">
        <v>99.339933993399342</v>
      </c>
      <c r="E19" s="46">
        <v>197</v>
      </c>
      <c r="F19" s="46">
        <v>212</v>
      </c>
      <c r="G19" s="47">
        <v>107.61421319796953</v>
      </c>
      <c r="H19" s="46">
        <v>79</v>
      </c>
      <c r="I19" s="46">
        <v>86</v>
      </c>
      <c r="J19" s="47">
        <v>108.86075949367088</v>
      </c>
      <c r="K19" s="46">
        <v>54</v>
      </c>
      <c r="L19" s="46">
        <v>31</v>
      </c>
      <c r="M19" s="47">
        <v>57.407407407407405</v>
      </c>
      <c r="N19" s="46">
        <v>56</v>
      </c>
      <c r="O19" s="46">
        <v>18</v>
      </c>
      <c r="P19" s="47">
        <v>32.142857142857146</v>
      </c>
      <c r="Q19" s="46">
        <v>183</v>
      </c>
      <c r="R19" s="169">
        <v>203</v>
      </c>
      <c r="S19" s="47">
        <v>110.92896174863387</v>
      </c>
      <c r="T19" s="46">
        <v>170</v>
      </c>
      <c r="U19" s="169">
        <v>156</v>
      </c>
      <c r="V19" s="47">
        <v>91.764705882352942</v>
      </c>
      <c r="W19" s="46">
        <v>67</v>
      </c>
      <c r="X19" s="169">
        <v>68</v>
      </c>
      <c r="Y19" s="47">
        <v>101.49253731343283</v>
      </c>
      <c r="Z19" s="46">
        <v>60</v>
      </c>
      <c r="AA19" s="169">
        <v>61</v>
      </c>
      <c r="AB19" s="47">
        <v>101.66666666666666</v>
      </c>
      <c r="AC19" s="43"/>
      <c r="AD19" s="50"/>
    </row>
    <row r="20" spans="1:30" s="51" customFormat="1" ht="18" customHeight="1">
      <c r="A20" s="200" t="s">
        <v>61</v>
      </c>
      <c r="B20" s="46">
        <v>130</v>
      </c>
      <c r="C20" s="46">
        <v>83</v>
      </c>
      <c r="D20" s="47">
        <v>63.84615384615384</v>
      </c>
      <c r="E20" s="46">
        <v>100</v>
      </c>
      <c r="F20" s="46">
        <v>63</v>
      </c>
      <c r="G20" s="47">
        <v>63</v>
      </c>
      <c r="H20" s="46">
        <v>11</v>
      </c>
      <c r="I20" s="46">
        <v>14</v>
      </c>
      <c r="J20" s="47">
        <v>127.27272727272727</v>
      </c>
      <c r="K20" s="46">
        <v>0</v>
      </c>
      <c r="L20" s="46">
        <v>1</v>
      </c>
      <c r="M20" s="47" t="s">
        <v>114</v>
      </c>
      <c r="N20" s="46">
        <v>3</v>
      </c>
      <c r="O20" s="46">
        <v>3</v>
      </c>
      <c r="P20" s="47">
        <v>100</v>
      </c>
      <c r="Q20" s="46">
        <v>94</v>
      </c>
      <c r="R20" s="169">
        <v>63</v>
      </c>
      <c r="S20" s="47">
        <v>67.021276595744681</v>
      </c>
      <c r="T20" s="46">
        <v>53</v>
      </c>
      <c r="U20" s="169">
        <v>35</v>
      </c>
      <c r="V20" s="47">
        <v>66.037735849056602</v>
      </c>
      <c r="W20" s="46">
        <v>24</v>
      </c>
      <c r="X20" s="169">
        <v>35</v>
      </c>
      <c r="Y20" s="47">
        <v>145.83333333333331</v>
      </c>
      <c r="Z20" s="46">
        <v>15</v>
      </c>
      <c r="AA20" s="169">
        <v>35</v>
      </c>
      <c r="AB20" s="47">
        <v>233.33333333333334</v>
      </c>
      <c r="AC20" s="43"/>
      <c r="AD20" s="50"/>
    </row>
    <row r="21" spans="1:30" s="51" customFormat="1" ht="18" customHeight="1">
      <c r="A21" s="200" t="s">
        <v>62</v>
      </c>
      <c r="B21" s="46">
        <v>87</v>
      </c>
      <c r="C21" s="46">
        <v>88</v>
      </c>
      <c r="D21" s="47">
        <v>101.14942528735634</v>
      </c>
      <c r="E21" s="46">
        <v>76</v>
      </c>
      <c r="F21" s="46">
        <v>78</v>
      </c>
      <c r="G21" s="47">
        <v>102.63157894736842</v>
      </c>
      <c r="H21" s="46">
        <v>19</v>
      </c>
      <c r="I21" s="46">
        <v>10</v>
      </c>
      <c r="J21" s="47">
        <v>52.631578947368418</v>
      </c>
      <c r="K21" s="46">
        <v>8</v>
      </c>
      <c r="L21" s="46">
        <v>3</v>
      </c>
      <c r="M21" s="47">
        <v>37.5</v>
      </c>
      <c r="N21" s="46">
        <v>13</v>
      </c>
      <c r="O21" s="46">
        <v>4</v>
      </c>
      <c r="P21" s="47">
        <v>30.76923076923077</v>
      </c>
      <c r="Q21" s="46">
        <v>76</v>
      </c>
      <c r="R21" s="169">
        <v>78</v>
      </c>
      <c r="S21" s="47">
        <v>102.63157894736842</v>
      </c>
      <c r="T21" s="46">
        <v>47</v>
      </c>
      <c r="U21" s="169">
        <v>37</v>
      </c>
      <c r="V21" s="47">
        <v>78.723404255319153</v>
      </c>
      <c r="W21" s="46">
        <v>36</v>
      </c>
      <c r="X21" s="169">
        <v>27</v>
      </c>
      <c r="Y21" s="47">
        <v>75</v>
      </c>
      <c r="Z21" s="46">
        <v>34</v>
      </c>
      <c r="AA21" s="169">
        <v>27</v>
      </c>
      <c r="AB21" s="47">
        <v>79.411764705882348</v>
      </c>
      <c r="AC21" s="43"/>
      <c r="AD21" s="50"/>
    </row>
    <row r="22" spans="1:30" s="51" customFormat="1" ht="18" customHeight="1">
      <c r="A22" s="200" t="s">
        <v>63</v>
      </c>
      <c r="B22" s="46">
        <v>86</v>
      </c>
      <c r="C22" s="46">
        <v>96</v>
      </c>
      <c r="D22" s="47">
        <v>111.62790697674419</v>
      </c>
      <c r="E22" s="46">
        <v>47</v>
      </c>
      <c r="F22" s="46">
        <v>63</v>
      </c>
      <c r="G22" s="47">
        <v>134.04255319148936</v>
      </c>
      <c r="H22" s="46">
        <v>15</v>
      </c>
      <c r="I22" s="46">
        <v>13</v>
      </c>
      <c r="J22" s="47">
        <v>86.666666666666671</v>
      </c>
      <c r="K22" s="46">
        <v>10</v>
      </c>
      <c r="L22" s="46">
        <v>3</v>
      </c>
      <c r="M22" s="47">
        <v>30</v>
      </c>
      <c r="N22" s="46">
        <v>0</v>
      </c>
      <c r="O22" s="46">
        <v>1</v>
      </c>
      <c r="P22" s="47" t="s">
        <v>114</v>
      </c>
      <c r="Q22" s="46">
        <v>45</v>
      </c>
      <c r="R22" s="169">
        <v>61</v>
      </c>
      <c r="S22" s="47">
        <v>135.55555555555557</v>
      </c>
      <c r="T22" s="46">
        <v>61</v>
      </c>
      <c r="U22" s="169">
        <v>55</v>
      </c>
      <c r="V22" s="47">
        <v>90.163934426229503</v>
      </c>
      <c r="W22" s="46">
        <v>22</v>
      </c>
      <c r="X22" s="169">
        <v>22</v>
      </c>
      <c r="Y22" s="47">
        <v>100</v>
      </c>
      <c r="Z22" s="46">
        <v>21</v>
      </c>
      <c r="AA22" s="169">
        <v>18</v>
      </c>
      <c r="AB22" s="47">
        <v>85.714285714285708</v>
      </c>
      <c r="AC22" s="43"/>
      <c r="AD22" s="50"/>
    </row>
    <row r="23" spans="1:30" s="51" customFormat="1" ht="18" customHeight="1">
      <c r="A23" s="200" t="s">
        <v>64</v>
      </c>
      <c r="B23" s="46">
        <v>513</v>
      </c>
      <c r="C23" s="46">
        <v>495</v>
      </c>
      <c r="D23" s="47">
        <v>96.491228070175438</v>
      </c>
      <c r="E23" s="46">
        <v>130</v>
      </c>
      <c r="F23" s="46">
        <v>161</v>
      </c>
      <c r="G23" s="47">
        <v>123.84615384615385</v>
      </c>
      <c r="H23" s="46">
        <v>32</v>
      </c>
      <c r="I23" s="46">
        <v>26</v>
      </c>
      <c r="J23" s="47">
        <v>81.25</v>
      </c>
      <c r="K23" s="46">
        <v>2</v>
      </c>
      <c r="L23" s="46">
        <v>6</v>
      </c>
      <c r="M23" s="47">
        <v>300</v>
      </c>
      <c r="N23" s="46">
        <v>27</v>
      </c>
      <c r="O23" s="46">
        <v>11</v>
      </c>
      <c r="P23" s="47">
        <v>40.74074074074074</v>
      </c>
      <c r="Q23" s="46">
        <v>115</v>
      </c>
      <c r="R23" s="169">
        <v>150</v>
      </c>
      <c r="S23" s="47">
        <v>130.43478260869566</v>
      </c>
      <c r="T23" s="46">
        <v>438</v>
      </c>
      <c r="U23" s="169">
        <v>104</v>
      </c>
      <c r="V23" s="47">
        <v>23.74429223744292</v>
      </c>
      <c r="W23" s="46">
        <v>55</v>
      </c>
      <c r="X23" s="169">
        <v>64</v>
      </c>
      <c r="Y23" s="47">
        <v>116.36363636363636</v>
      </c>
      <c r="Z23" s="46">
        <v>50</v>
      </c>
      <c r="AA23" s="169">
        <v>56</v>
      </c>
      <c r="AB23" s="47">
        <v>112.00000000000001</v>
      </c>
      <c r="AC23" s="43"/>
      <c r="AD23" s="50"/>
    </row>
    <row r="24" spans="1:30" s="51" customFormat="1" ht="18" customHeight="1">
      <c r="A24" s="200" t="s">
        <v>65</v>
      </c>
      <c r="B24" s="46">
        <v>389</v>
      </c>
      <c r="C24" s="46">
        <v>411</v>
      </c>
      <c r="D24" s="47">
        <v>105.6555269922879</v>
      </c>
      <c r="E24" s="46">
        <v>257</v>
      </c>
      <c r="F24" s="46">
        <v>293</v>
      </c>
      <c r="G24" s="47">
        <v>114.00778210116731</v>
      </c>
      <c r="H24" s="46">
        <v>104</v>
      </c>
      <c r="I24" s="46">
        <v>73</v>
      </c>
      <c r="J24" s="47">
        <v>70.192307692307693</v>
      </c>
      <c r="K24" s="46">
        <v>28</v>
      </c>
      <c r="L24" s="46">
        <v>45</v>
      </c>
      <c r="M24" s="47">
        <v>160.71428571428572</v>
      </c>
      <c r="N24" s="46">
        <v>87</v>
      </c>
      <c r="O24" s="46">
        <v>47</v>
      </c>
      <c r="P24" s="47">
        <v>54.022988505747129</v>
      </c>
      <c r="Q24" s="46">
        <v>243</v>
      </c>
      <c r="R24" s="169">
        <v>290</v>
      </c>
      <c r="S24" s="47">
        <v>119.34156378600822</v>
      </c>
      <c r="T24" s="46">
        <v>216</v>
      </c>
      <c r="U24" s="169">
        <v>193</v>
      </c>
      <c r="V24" s="47">
        <v>89.351851851851848</v>
      </c>
      <c r="W24" s="46">
        <v>90</v>
      </c>
      <c r="X24" s="169">
        <v>96</v>
      </c>
      <c r="Y24" s="47">
        <v>106.66666666666667</v>
      </c>
      <c r="Z24" s="46">
        <v>78</v>
      </c>
      <c r="AA24" s="169">
        <v>84</v>
      </c>
      <c r="AB24" s="47">
        <v>107.69230769230769</v>
      </c>
      <c r="AC24" s="43"/>
      <c r="AD24" s="50"/>
    </row>
    <row r="25" spans="1:30" s="51" customFormat="1" ht="18" customHeight="1">
      <c r="A25" s="200" t="s">
        <v>66</v>
      </c>
      <c r="B25" s="46">
        <v>308</v>
      </c>
      <c r="C25" s="46">
        <v>292</v>
      </c>
      <c r="D25" s="47">
        <v>94.805194805194802</v>
      </c>
      <c r="E25" s="46">
        <v>113</v>
      </c>
      <c r="F25" s="46">
        <v>125</v>
      </c>
      <c r="G25" s="47">
        <v>110.61946902654867</v>
      </c>
      <c r="H25" s="46">
        <v>17</v>
      </c>
      <c r="I25" s="46">
        <v>10</v>
      </c>
      <c r="J25" s="47">
        <v>58.82352941176471</v>
      </c>
      <c r="K25" s="46">
        <v>9</v>
      </c>
      <c r="L25" s="46">
        <v>9</v>
      </c>
      <c r="M25" s="47">
        <v>100</v>
      </c>
      <c r="N25" s="46">
        <v>15</v>
      </c>
      <c r="O25" s="46">
        <v>0</v>
      </c>
      <c r="P25" s="47">
        <v>0</v>
      </c>
      <c r="Q25" s="46">
        <v>102</v>
      </c>
      <c r="R25" s="169">
        <v>113</v>
      </c>
      <c r="S25" s="47">
        <v>110.78431372549021</v>
      </c>
      <c r="T25" s="46">
        <v>269</v>
      </c>
      <c r="U25" s="169">
        <v>207</v>
      </c>
      <c r="V25" s="47">
        <v>76.951672862453535</v>
      </c>
      <c r="W25" s="46">
        <v>76</v>
      </c>
      <c r="X25" s="169">
        <v>41</v>
      </c>
      <c r="Y25" s="47">
        <v>53.94736842105263</v>
      </c>
      <c r="Z25" s="46">
        <v>72</v>
      </c>
      <c r="AA25" s="169">
        <v>33</v>
      </c>
      <c r="AB25" s="47">
        <v>45.833333333333329</v>
      </c>
      <c r="AC25" s="43"/>
      <c r="AD25" s="50"/>
    </row>
    <row r="26" spans="1:30" s="51" customFormat="1" ht="18" customHeight="1">
      <c r="A26" s="200" t="s">
        <v>67</v>
      </c>
      <c r="B26" s="46">
        <v>348</v>
      </c>
      <c r="C26" s="46">
        <v>353</v>
      </c>
      <c r="D26" s="47">
        <v>101.43678160919541</v>
      </c>
      <c r="E26" s="46">
        <v>109</v>
      </c>
      <c r="F26" s="46">
        <v>136</v>
      </c>
      <c r="G26" s="47">
        <v>124.77064220183487</v>
      </c>
      <c r="H26" s="46">
        <v>22</v>
      </c>
      <c r="I26" s="46">
        <v>25</v>
      </c>
      <c r="J26" s="47">
        <v>113.63636363636364</v>
      </c>
      <c r="K26" s="46">
        <v>8</v>
      </c>
      <c r="L26" s="46">
        <v>6</v>
      </c>
      <c r="M26" s="47">
        <v>75</v>
      </c>
      <c r="N26" s="46">
        <v>15</v>
      </c>
      <c r="O26" s="46">
        <v>8</v>
      </c>
      <c r="P26" s="47">
        <v>53.333333333333336</v>
      </c>
      <c r="Q26" s="46">
        <v>102</v>
      </c>
      <c r="R26" s="169">
        <v>128</v>
      </c>
      <c r="S26" s="47">
        <v>125.49019607843137</v>
      </c>
      <c r="T26" s="46">
        <v>289</v>
      </c>
      <c r="U26" s="169">
        <v>57</v>
      </c>
      <c r="V26" s="47">
        <v>19.72318339100346</v>
      </c>
      <c r="W26" s="46">
        <v>51</v>
      </c>
      <c r="X26" s="169">
        <v>56</v>
      </c>
      <c r="Y26" s="47">
        <v>109.80392156862746</v>
      </c>
      <c r="Z26" s="46">
        <v>37</v>
      </c>
      <c r="AA26" s="169">
        <v>47</v>
      </c>
      <c r="AB26" s="47">
        <v>127.02702702702702</v>
      </c>
      <c r="AC26" s="43"/>
      <c r="AD26" s="50"/>
    </row>
    <row r="27" spans="1:30" s="51" customFormat="1" ht="18" customHeight="1">
      <c r="A27" s="200" t="s">
        <v>68</v>
      </c>
      <c r="B27" s="46">
        <v>157</v>
      </c>
      <c r="C27" s="46">
        <v>152</v>
      </c>
      <c r="D27" s="47">
        <v>96.815286624203821</v>
      </c>
      <c r="E27" s="46">
        <v>128</v>
      </c>
      <c r="F27" s="46">
        <v>127</v>
      </c>
      <c r="G27" s="47">
        <v>99.21875</v>
      </c>
      <c r="H27" s="46">
        <v>19</v>
      </c>
      <c r="I27" s="46">
        <v>5</v>
      </c>
      <c r="J27" s="47">
        <v>26.315789473684209</v>
      </c>
      <c r="K27" s="46">
        <v>10</v>
      </c>
      <c r="L27" s="46">
        <v>3</v>
      </c>
      <c r="M27" s="47">
        <v>30</v>
      </c>
      <c r="N27" s="46">
        <v>5</v>
      </c>
      <c r="O27" s="46">
        <v>3</v>
      </c>
      <c r="P27" s="47">
        <v>60</v>
      </c>
      <c r="Q27" s="46">
        <v>121</v>
      </c>
      <c r="R27" s="169">
        <v>118</v>
      </c>
      <c r="S27" s="47">
        <v>97.52066115702479</v>
      </c>
      <c r="T27" s="46">
        <v>101</v>
      </c>
      <c r="U27" s="169">
        <v>74</v>
      </c>
      <c r="V27" s="47">
        <v>73.267326732673268</v>
      </c>
      <c r="W27" s="46">
        <v>73</v>
      </c>
      <c r="X27" s="169">
        <v>49</v>
      </c>
      <c r="Y27" s="47">
        <v>67.123287671232873</v>
      </c>
      <c r="Z27" s="46">
        <v>65</v>
      </c>
      <c r="AA27" s="169">
        <v>45</v>
      </c>
      <c r="AB27" s="47">
        <v>69.230769230769226</v>
      </c>
      <c r="AC27" s="43"/>
      <c r="AD27" s="50"/>
    </row>
    <row r="28" spans="1:30" s="51" customFormat="1" ht="18" customHeight="1">
      <c r="A28" s="201" t="s">
        <v>69</v>
      </c>
      <c r="B28" s="46">
        <v>131</v>
      </c>
      <c r="C28" s="46">
        <v>129</v>
      </c>
      <c r="D28" s="47">
        <v>98.473282442748086</v>
      </c>
      <c r="E28" s="46">
        <v>71</v>
      </c>
      <c r="F28" s="46">
        <v>83</v>
      </c>
      <c r="G28" s="47">
        <v>116.90140845070422</v>
      </c>
      <c r="H28" s="46">
        <v>8</v>
      </c>
      <c r="I28" s="46">
        <v>7</v>
      </c>
      <c r="J28" s="47">
        <v>87.5</v>
      </c>
      <c r="K28" s="46">
        <v>3</v>
      </c>
      <c r="L28" s="46">
        <v>9</v>
      </c>
      <c r="M28" s="47">
        <v>300</v>
      </c>
      <c r="N28" s="46">
        <v>0</v>
      </c>
      <c r="O28" s="46">
        <v>0</v>
      </c>
      <c r="P28" s="47" t="s">
        <v>114</v>
      </c>
      <c r="Q28" s="46">
        <v>65</v>
      </c>
      <c r="R28" s="169">
        <v>81</v>
      </c>
      <c r="S28" s="47">
        <v>124.61538461538461</v>
      </c>
      <c r="T28" s="46">
        <v>97</v>
      </c>
      <c r="U28" s="169">
        <v>76</v>
      </c>
      <c r="V28" s="47">
        <v>78.350515463917532</v>
      </c>
      <c r="W28" s="46">
        <v>38</v>
      </c>
      <c r="X28" s="169">
        <v>31</v>
      </c>
      <c r="Y28" s="47">
        <v>81.578947368421055</v>
      </c>
      <c r="Z28" s="46">
        <v>32</v>
      </c>
      <c r="AA28" s="169">
        <v>25</v>
      </c>
      <c r="AB28" s="47">
        <v>78.125</v>
      </c>
      <c r="AC28" s="43"/>
      <c r="AD28" s="50"/>
    </row>
    <row r="29" spans="1:30" s="51" customFormat="1" ht="18" customHeight="1">
      <c r="A29" s="202" t="s">
        <v>70</v>
      </c>
      <c r="B29" s="46">
        <v>201</v>
      </c>
      <c r="C29" s="46">
        <v>177</v>
      </c>
      <c r="D29" s="47">
        <v>88.059701492537314</v>
      </c>
      <c r="E29" s="46">
        <v>161</v>
      </c>
      <c r="F29" s="46">
        <v>143</v>
      </c>
      <c r="G29" s="47">
        <v>88.81987577639751</v>
      </c>
      <c r="H29" s="46">
        <v>36</v>
      </c>
      <c r="I29" s="46">
        <v>31</v>
      </c>
      <c r="J29" s="47">
        <v>86.111111111111114</v>
      </c>
      <c r="K29" s="46">
        <v>24</v>
      </c>
      <c r="L29" s="46">
        <v>14</v>
      </c>
      <c r="M29" s="47">
        <v>58.333333333333336</v>
      </c>
      <c r="N29" s="46">
        <v>31</v>
      </c>
      <c r="O29" s="46">
        <v>31</v>
      </c>
      <c r="P29" s="47">
        <v>100</v>
      </c>
      <c r="Q29" s="46">
        <v>158</v>
      </c>
      <c r="R29" s="169">
        <v>139</v>
      </c>
      <c r="S29" s="47">
        <v>87.974683544303801</v>
      </c>
      <c r="T29" s="46">
        <v>123</v>
      </c>
      <c r="U29" s="169">
        <v>46</v>
      </c>
      <c r="V29" s="47">
        <v>37.398373983739837</v>
      </c>
      <c r="W29" s="46">
        <v>85</v>
      </c>
      <c r="X29" s="169">
        <v>46</v>
      </c>
      <c r="Y29" s="47">
        <v>54.117647058823529</v>
      </c>
      <c r="Z29" s="46">
        <v>77</v>
      </c>
      <c r="AA29" s="169">
        <v>40</v>
      </c>
      <c r="AB29" s="47">
        <v>51.94805194805194</v>
      </c>
      <c r="AC29" s="43"/>
      <c r="AD29" s="50"/>
    </row>
    <row r="30" spans="1:30" s="51" customFormat="1" ht="18" customHeight="1">
      <c r="A30" s="203" t="s">
        <v>71</v>
      </c>
      <c r="B30" s="46">
        <v>108</v>
      </c>
      <c r="C30" s="46">
        <v>137</v>
      </c>
      <c r="D30" s="47">
        <v>126.85185185185186</v>
      </c>
      <c r="E30" s="46">
        <v>35</v>
      </c>
      <c r="F30" s="46">
        <v>76</v>
      </c>
      <c r="G30" s="47">
        <v>217.14285714285714</v>
      </c>
      <c r="H30" s="46">
        <v>6</v>
      </c>
      <c r="I30" s="46">
        <v>9</v>
      </c>
      <c r="J30" s="47">
        <v>150</v>
      </c>
      <c r="K30" s="46">
        <v>0</v>
      </c>
      <c r="L30" s="46">
        <v>4</v>
      </c>
      <c r="M30" s="47" t="s">
        <v>114</v>
      </c>
      <c r="N30" s="46">
        <v>7</v>
      </c>
      <c r="O30" s="46">
        <v>3</v>
      </c>
      <c r="P30" s="47">
        <v>42.857142857142854</v>
      </c>
      <c r="Q30" s="46">
        <v>30</v>
      </c>
      <c r="R30" s="169">
        <v>71</v>
      </c>
      <c r="S30" s="47">
        <v>236.66666666666666</v>
      </c>
      <c r="T30" s="46">
        <v>89</v>
      </c>
      <c r="U30" s="169">
        <v>60</v>
      </c>
      <c r="V30" s="47">
        <v>67.415730337078656</v>
      </c>
      <c r="W30" s="46">
        <v>19</v>
      </c>
      <c r="X30" s="169">
        <v>41</v>
      </c>
      <c r="Y30" s="47">
        <v>215.78947368421052</v>
      </c>
      <c r="Z30" s="46">
        <v>18</v>
      </c>
      <c r="AA30" s="169">
        <v>32</v>
      </c>
      <c r="AB30" s="47">
        <v>177.77777777777777</v>
      </c>
      <c r="AC30" s="43"/>
      <c r="AD30" s="50"/>
    </row>
    <row r="31" spans="1:30" s="51" customFormat="1" ht="18" customHeight="1">
      <c r="A31" s="203" t="s">
        <v>72</v>
      </c>
      <c r="B31" s="46">
        <v>291</v>
      </c>
      <c r="C31" s="46">
        <v>266</v>
      </c>
      <c r="D31" s="47">
        <v>91.408934707903782</v>
      </c>
      <c r="E31" s="46">
        <v>107</v>
      </c>
      <c r="F31" s="46">
        <v>90</v>
      </c>
      <c r="G31" s="47">
        <v>84.112149532710276</v>
      </c>
      <c r="H31" s="46">
        <v>26</v>
      </c>
      <c r="I31" s="46">
        <v>20</v>
      </c>
      <c r="J31" s="47">
        <v>76.923076923076934</v>
      </c>
      <c r="K31" s="46">
        <v>8</v>
      </c>
      <c r="L31" s="46">
        <v>4</v>
      </c>
      <c r="M31" s="47">
        <v>50</v>
      </c>
      <c r="N31" s="46">
        <v>0</v>
      </c>
      <c r="O31" s="46">
        <v>26</v>
      </c>
      <c r="P31" s="47" t="s">
        <v>114</v>
      </c>
      <c r="Q31" s="46">
        <v>93</v>
      </c>
      <c r="R31" s="169">
        <v>80</v>
      </c>
      <c r="S31" s="47">
        <v>86.021505376344081</v>
      </c>
      <c r="T31" s="46">
        <v>229</v>
      </c>
      <c r="U31" s="169">
        <v>48</v>
      </c>
      <c r="V31" s="47">
        <v>20.960698689956331</v>
      </c>
      <c r="W31" s="46">
        <v>48</v>
      </c>
      <c r="X31" s="169">
        <v>38</v>
      </c>
      <c r="Y31" s="47">
        <v>79.166666666666657</v>
      </c>
      <c r="Z31" s="46">
        <v>38</v>
      </c>
      <c r="AA31" s="169">
        <v>33</v>
      </c>
      <c r="AB31" s="47">
        <v>86.842105263157904</v>
      </c>
      <c r="AC31" s="43"/>
      <c r="AD31" s="50"/>
    </row>
    <row r="32" spans="1:30" s="229" customFormat="1" ht="18" customHeight="1">
      <c r="A32" s="203" t="s">
        <v>73</v>
      </c>
      <c r="B32" s="46">
        <v>48</v>
      </c>
      <c r="C32" s="46">
        <v>44</v>
      </c>
      <c r="D32" s="47">
        <v>91.666666666666657</v>
      </c>
      <c r="E32" s="46">
        <v>47</v>
      </c>
      <c r="F32" s="46">
        <v>43</v>
      </c>
      <c r="G32" s="47">
        <v>91.489361702127653</v>
      </c>
      <c r="H32" s="46">
        <v>10</v>
      </c>
      <c r="I32" s="46">
        <v>9</v>
      </c>
      <c r="J32" s="47">
        <v>90</v>
      </c>
      <c r="K32" s="46">
        <v>3</v>
      </c>
      <c r="L32" s="46">
        <v>2</v>
      </c>
      <c r="M32" s="47">
        <v>66.666666666666657</v>
      </c>
      <c r="N32" s="46">
        <v>1</v>
      </c>
      <c r="O32" s="46">
        <v>2</v>
      </c>
      <c r="P32" s="47">
        <v>200</v>
      </c>
      <c r="Q32" s="46">
        <v>44</v>
      </c>
      <c r="R32" s="169">
        <v>42</v>
      </c>
      <c r="S32" s="47">
        <v>95.454545454545453</v>
      </c>
      <c r="T32" s="46">
        <v>10</v>
      </c>
      <c r="U32" s="169">
        <v>13</v>
      </c>
      <c r="V32" s="47">
        <v>130</v>
      </c>
      <c r="W32" s="46">
        <v>9</v>
      </c>
      <c r="X32" s="169">
        <v>13</v>
      </c>
      <c r="Y32" s="47">
        <v>144.44444444444443</v>
      </c>
      <c r="Z32" s="46">
        <v>9</v>
      </c>
      <c r="AA32" s="169">
        <v>11</v>
      </c>
      <c r="AB32" s="47">
        <v>122.22222222222223</v>
      </c>
      <c r="AC32" s="49"/>
      <c r="AD32" s="228"/>
    </row>
    <row r="33" spans="1:28" s="235" customFormat="1" ht="15" customHeight="1">
      <c r="A33" s="203" t="s">
        <v>74</v>
      </c>
      <c r="B33" s="219">
        <v>196</v>
      </c>
      <c r="C33" s="219">
        <v>47</v>
      </c>
      <c r="D33" s="47">
        <v>23.979591836734691</v>
      </c>
      <c r="E33" s="219">
        <v>175</v>
      </c>
      <c r="F33" s="46">
        <v>38</v>
      </c>
      <c r="G33" s="47">
        <v>21.714285714285715</v>
      </c>
      <c r="H33" s="46">
        <v>108</v>
      </c>
      <c r="I33" s="46">
        <v>3</v>
      </c>
      <c r="J33" s="47">
        <v>2.7777777777777777</v>
      </c>
      <c r="K33" s="230">
        <v>24</v>
      </c>
      <c r="L33" s="230">
        <v>2</v>
      </c>
      <c r="M33" s="47">
        <v>8.3333333333333321</v>
      </c>
      <c r="N33" s="46">
        <v>23</v>
      </c>
      <c r="O33" s="46">
        <v>1</v>
      </c>
      <c r="P33" s="47">
        <v>4.3478260869565215</v>
      </c>
      <c r="Q33" s="230">
        <v>169</v>
      </c>
      <c r="R33" s="230">
        <v>34</v>
      </c>
      <c r="S33" s="47">
        <v>20.118343195266274</v>
      </c>
      <c r="T33" s="230">
        <v>49</v>
      </c>
      <c r="U33" s="230">
        <v>20</v>
      </c>
      <c r="V33" s="47">
        <v>40.816326530612244</v>
      </c>
      <c r="W33" s="230">
        <v>37</v>
      </c>
      <c r="X33" s="230">
        <v>18</v>
      </c>
      <c r="Y33" s="47">
        <v>48.648648648648653</v>
      </c>
      <c r="Z33" s="220">
        <v>32</v>
      </c>
      <c r="AA33" s="233">
        <v>16</v>
      </c>
      <c r="AB33" s="47">
        <v>50</v>
      </c>
    </row>
    <row r="34" spans="1:28" s="235" customFormat="1" ht="15.75" customHeight="1">
      <c r="A34" s="203" t="s">
        <v>75</v>
      </c>
      <c r="B34" s="219">
        <v>305</v>
      </c>
      <c r="C34" s="219">
        <v>303</v>
      </c>
      <c r="D34" s="47">
        <v>99.344262295081961</v>
      </c>
      <c r="E34" s="234">
        <v>70</v>
      </c>
      <c r="F34" s="46">
        <v>93</v>
      </c>
      <c r="G34" s="47">
        <v>132.85714285714286</v>
      </c>
      <c r="H34" s="46">
        <v>17</v>
      </c>
      <c r="I34" s="46">
        <v>32</v>
      </c>
      <c r="J34" s="47">
        <v>188.23529411764704</v>
      </c>
      <c r="K34" s="231">
        <v>11</v>
      </c>
      <c r="L34" s="231">
        <v>7</v>
      </c>
      <c r="M34" s="47">
        <v>63.636363636363633</v>
      </c>
      <c r="N34" s="46">
        <v>18</v>
      </c>
      <c r="O34" s="46">
        <v>8</v>
      </c>
      <c r="P34" s="47">
        <v>44.444444444444443</v>
      </c>
      <c r="Q34" s="231">
        <v>67</v>
      </c>
      <c r="R34" s="231">
        <v>88</v>
      </c>
      <c r="S34" s="47">
        <v>131.34328358208955</v>
      </c>
      <c r="T34" s="231">
        <v>262</v>
      </c>
      <c r="U34" s="231">
        <v>38</v>
      </c>
      <c r="V34" s="47">
        <v>14.503816793893129</v>
      </c>
      <c r="W34" s="231">
        <v>27</v>
      </c>
      <c r="X34" s="231">
        <v>30</v>
      </c>
      <c r="Y34" s="47">
        <v>111.11111111111111</v>
      </c>
      <c r="Z34" s="220">
        <v>23</v>
      </c>
      <c r="AA34" s="233">
        <v>28</v>
      </c>
      <c r="AB34" s="47">
        <v>121.73913043478262</v>
      </c>
    </row>
    <row r="35" spans="1:28" s="235" customFormat="1" ht="16.5" customHeight="1">
      <c r="A35" s="203" t="s">
        <v>76</v>
      </c>
      <c r="B35" s="219">
        <v>168</v>
      </c>
      <c r="C35" s="219">
        <v>217</v>
      </c>
      <c r="D35" s="47">
        <v>129.16666666666669</v>
      </c>
      <c r="E35" s="234">
        <v>96</v>
      </c>
      <c r="F35" s="46">
        <v>153</v>
      </c>
      <c r="G35" s="47">
        <v>159.375</v>
      </c>
      <c r="H35" s="46">
        <v>27</v>
      </c>
      <c r="I35" s="46">
        <v>41</v>
      </c>
      <c r="J35" s="47">
        <v>151.85185185185185</v>
      </c>
      <c r="K35" s="231">
        <v>6</v>
      </c>
      <c r="L35" s="231">
        <v>14</v>
      </c>
      <c r="M35" s="47">
        <v>233.33333333333334</v>
      </c>
      <c r="N35" s="46">
        <v>11</v>
      </c>
      <c r="O35" s="46">
        <v>13</v>
      </c>
      <c r="P35" s="47">
        <v>118.18181818181819</v>
      </c>
      <c r="Q35" s="231">
        <v>88</v>
      </c>
      <c r="R35" s="231">
        <v>147</v>
      </c>
      <c r="S35" s="47">
        <v>167.04545454545453</v>
      </c>
      <c r="T35" s="231">
        <v>118</v>
      </c>
      <c r="U35" s="231">
        <v>131</v>
      </c>
      <c r="V35" s="47">
        <v>111.01694915254237</v>
      </c>
      <c r="W35" s="231">
        <v>52</v>
      </c>
      <c r="X35" s="231">
        <v>76</v>
      </c>
      <c r="Y35" s="47">
        <v>146.15384615384613</v>
      </c>
      <c r="Z35" s="220">
        <v>34</v>
      </c>
      <c r="AA35" s="233">
        <v>49</v>
      </c>
      <c r="AB35" s="47">
        <v>144.11764705882354</v>
      </c>
    </row>
    <row r="36" spans="1:28" s="235" customFormat="1" ht="20.25" customHeight="1">
      <c r="A36" s="203" t="s">
        <v>77</v>
      </c>
      <c r="B36" s="219">
        <v>27</v>
      </c>
      <c r="C36" s="219">
        <v>30</v>
      </c>
      <c r="D36" s="47">
        <v>111.11111111111111</v>
      </c>
      <c r="E36" s="234">
        <v>8</v>
      </c>
      <c r="F36" s="46">
        <v>10</v>
      </c>
      <c r="G36" s="47">
        <v>125</v>
      </c>
      <c r="H36" s="46">
        <v>1</v>
      </c>
      <c r="I36" s="46">
        <v>1</v>
      </c>
      <c r="J36" s="47">
        <v>100</v>
      </c>
      <c r="K36" s="231">
        <v>0</v>
      </c>
      <c r="L36" s="231">
        <v>0</v>
      </c>
      <c r="M36" s="47" t="s">
        <v>114</v>
      </c>
      <c r="N36" s="46">
        <v>0</v>
      </c>
      <c r="O36" s="46">
        <v>0</v>
      </c>
      <c r="P36" s="47" t="s">
        <v>114</v>
      </c>
      <c r="Q36" s="231">
        <v>6</v>
      </c>
      <c r="R36" s="231">
        <v>10</v>
      </c>
      <c r="S36" s="47">
        <v>166.66666666666669</v>
      </c>
      <c r="T36" s="231">
        <v>21</v>
      </c>
      <c r="U36" s="231">
        <v>23</v>
      </c>
      <c r="V36" s="47">
        <v>109.52380952380953</v>
      </c>
      <c r="W36" s="231">
        <v>3</v>
      </c>
      <c r="X36" s="231">
        <v>6</v>
      </c>
      <c r="Y36" s="47">
        <v>200</v>
      </c>
      <c r="Z36" s="220">
        <v>3</v>
      </c>
      <c r="AA36" s="233">
        <v>4</v>
      </c>
      <c r="AB36" s="47">
        <v>133.33333333333331</v>
      </c>
    </row>
    <row r="37" spans="1:28"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1:28"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1:28"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1:28"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1:28"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42" spans="1:28"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8"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8"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1:28"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1:28"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1:28"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8"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11:25"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</row>
    <row r="50" spans="11:25"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</row>
    <row r="51" spans="11:25"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</row>
    <row r="52" spans="11:25"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</row>
    <row r="53" spans="11:25"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</row>
    <row r="54" spans="11:25"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</row>
    <row r="55" spans="11:25"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</row>
    <row r="56" spans="11:25"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</row>
    <row r="57" spans="11:25"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</row>
    <row r="58" spans="11:25"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</row>
    <row r="59" spans="11:25"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</row>
    <row r="60" spans="11:25"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</row>
    <row r="61" spans="11:25"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  <row r="62" spans="11:25"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</row>
    <row r="63" spans="11:25"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</row>
    <row r="64" spans="11:25"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</row>
    <row r="65" spans="11:25"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spans="11:25"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</row>
    <row r="67" spans="11:25"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</row>
    <row r="68" spans="11:25"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</row>
    <row r="69" spans="11:25"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</row>
    <row r="70" spans="11:25"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</row>
    <row r="71" spans="11:25"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</row>
    <row r="72" spans="11:25"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</row>
    <row r="73" spans="11:25"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</row>
    <row r="74" spans="11:25"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</row>
    <row r="75" spans="11:25"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</row>
    <row r="76" spans="11:25"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</row>
    <row r="77" spans="11:25"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</row>
    <row r="78" spans="11:25"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</row>
    <row r="79" spans="11:25"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</row>
  </sheetData>
  <mergeCells count="41">
    <mergeCell ref="Z3:AB3"/>
    <mergeCell ref="Z4:Z5"/>
    <mergeCell ref="AA4:AA5"/>
    <mergeCell ref="AB4:AB5"/>
    <mergeCell ref="Z2:AA2"/>
    <mergeCell ref="X4:X5"/>
    <mergeCell ref="Y4:Y5"/>
    <mergeCell ref="X1:Y1"/>
    <mergeCell ref="Q3:S3"/>
    <mergeCell ref="Q4:Q5"/>
    <mergeCell ref="R4:R5"/>
    <mergeCell ref="S4:S5"/>
    <mergeCell ref="W4:W5"/>
    <mergeCell ref="O4:O5"/>
    <mergeCell ref="P4:P5"/>
    <mergeCell ref="T4:T5"/>
    <mergeCell ref="U4:U5"/>
    <mergeCell ref="V4:V5"/>
    <mergeCell ref="H4:H5"/>
    <mergeCell ref="K4:K5"/>
    <mergeCell ref="L4:L5"/>
    <mergeCell ref="M4:M5"/>
    <mergeCell ref="N4:N5"/>
    <mergeCell ref="I4:I5"/>
    <mergeCell ref="J4:J5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</mergeCells>
  <pageMargins left="0.31496062992125984" right="0.31496062992125984" top="0.35433070866141736" bottom="0.35433070866141736" header="0.31496062992125984" footer="0.31496062992125984"/>
  <pageSetup paperSize="9" scale="76" orientation="landscape" r:id="rId1"/>
  <colBreaks count="1" manualBreakCount="1">
    <brk id="13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K17"/>
  <sheetViews>
    <sheetView view="pageBreakPreview" zoomScale="80" zoomScaleNormal="70" zoomScaleSheetLayoutView="80" workbookViewId="0">
      <selection activeCell="C18" sqref="C18"/>
    </sheetView>
  </sheetViews>
  <sheetFormatPr defaultColWidth="8" defaultRowHeight="13.2"/>
  <cols>
    <col min="1" max="1" width="59.33203125" style="3" customWidth="1"/>
    <col min="2" max="2" width="16.44140625" style="3" customWidth="1"/>
    <col min="3" max="3" width="16.6640625" style="3" customWidth="1"/>
    <col min="4" max="4" width="10.88671875" style="3" customWidth="1"/>
    <col min="5" max="5" width="11.5546875" style="3" customWidth="1"/>
    <col min="6" max="16384" width="8" style="3"/>
  </cols>
  <sheetData>
    <row r="1" spans="1:11" ht="54.75" customHeight="1">
      <c r="A1" s="283" t="s">
        <v>89</v>
      </c>
      <c r="B1" s="283"/>
      <c r="C1" s="283"/>
      <c r="D1" s="283"/>
      <c r="E1" s="283"/>
    </row>
    <row r="2" spans="1:11" s="4" customFormat="1" ht="23.25" customHeight="1">
      <c r="A2" s="288" t="s">
        <v>0</v>
      </c>
      <c r="B2" s="284" t="s">
        <v>115</v>
      </c>
      <c r="C2" s="284" t="s">
        <v>116</v>
      </c>
      <c r="D2" s="286" t="s">
        <v>2</v>
      </c>
      <c r="E2" s="287"/>
    </row>
    <row r="3" spans="1:11" s="4" customFormat="1" ht="42" customHeight="1">
      <c r="A3" s="289"/>
      <c r="B3" s="285"/>
      <c r="C3" s="285"/>
      <c r="D3" s="5" t="s">
        <v>3</v>
      </c>
      <c r="E3" s="6" t="s">
        <v>78</v>
      </c>
    </row>
    <row r="4" spans="1:11" s="9" customFormat="1" ht="15.75" customHeight="1">
      <c r="A4" s="7" t="s">
        <v>5</v>
      </c>
      <c r="B4" s="8">
        <v>5</v>
      </c>
      <c r="C4" s="8">
        <v>6</v>
      </c>
      <c r="D4" s="8">
        <v>7</v>
      </c>
      <c r="E4" s="8">
        <v>8</v>
      </c>
    </row>
    <row r="5" spans="1:11" s="9" customFormat="1" ht="31.5" customHeight="1">
      <c r="A5" s="10" t="str">
        <f>'[7]17'!$A$8</f>
        <v>Отримували послуги, осіб</v>
      </c>
      <c r="B5" s="196">
        <f>[8]Шаблон!$N$7</f>
        <v>1372</v>
      </c>
      <c r="C5" s="196">
        <f>[9]Шаблон!$N$7</f>
        <v>1961</v>
      </c>
      <c r="D5" s="11">
        <f>C5/B5*100</f>
        <v>142.93002915451896</v>
      </c>
      <c r="E5" s="197">
        <f>C5-B5</f>
        <v>589</v>
      </c>
      <c r="K5" s="12"/>
    </row>
    <row r="6" spans="1:11" s="4" customFormat="1" ht="31.5" customHeight="1">
      <c r="A6" s="10" t="str">
        <f>'[7]17'!$A$9</f>
        <v>Мали статус безробітного, осіб</v>
      </c>
      <c r="B6" s="196">
        <f>[10]Шаблон!$D$7</f>
        <v>1141</v>
      </c>
      <c r="C6" s="196">
        <f>[11]Шаблон!$D$7</f>
        <v>1700</v>
      </c>
      <c r="D6" s="11">
        <f t="shared" ref="D6:D10" si="0">C6/B6*100</f>
        <v>148.99211218229621</v>
      </c>
      <c r="E6" s="197">
        <f t="shared" ref="E6:E10" si="1">C6-B6</f>
        <v>559</v>
      </c>
      <c r="K6" s="12"/>
    </row>
    <row r="7" spans="1:11" s="4" customFormat="1" ht="54.75" customHeight="1">
      <c r="A7" s="13" t="str">
        <f>'[7]17'!$A$10</f>
        <v>Всього отримали роботу (у т.ч. до набуття статусу безробітного), осіб</v>
      </c>
      <c r="B7" s="196">
        <f>[10]Шаблон!$F$7+[8]Шаблон!$D$7</f>
        <v>248</v>
      </c>
      <c r="C7" s="196">
        <f>[11]Шаблон!$F$7+[9]Шаблон!$D$7</f>
        <v>299</v>
      </c>
      <c r="D7" s="11">
        <f t="shared" si="0"/>
        <v>120.56451612903226</v>
      </c>
      <c r="E7" s="197">
        <f t="shared" si="1"/>
        <v>51</v>
      </c>
      <c r="K7" s="12"/>
    </row>
    <row r="8" spans="1:11" s="4" customFormat="1" ht="35.25" customHeight="1">
      <c r="A8" s="14" t="str">
        <f>'[7]17'!$A$11</f>
        <v>Проходили професійне навчання, осіб</v>
      </c>
      <c r="B8" s="196">
        <f>[10]Шаблон!$J$7</f>
        <v>83</v>
      </c>
      <c r="C8" s="196">
        <f>[11]Шаблон!$J$7</f>
        <v>90</v>
      </c>
      <c r="D8" s="11">
        <f t="shared" si="0"/>
        <v>108.43373493975903</v>
      </c>
      <c r="E8" s="197">
        <f t="shared" si="1"/>
        <v>7</v>
      </c>
      <c r="K8" s="12"/>
    </row>
    <row r="9" spans="1:11" s="4" customFormat="1" ht="45.75" customHeight="1">
      <c r="A9" s="14" t="str">
        <f>'[7]17'!$A$12</f>
        <v>Брали участь у громадських та інших роботах тимчасового характеру, осіб</v>
      </c>
      <c r="B9" s="196">
        <f>[10]Шаблон!$K$7+[10]Шаблон!$L$7+[8]Шаблон!$G$7</f>
        <v>90</v>
      </c>
      <c r="C9" s="196">
        <f>[11]Шаблон!$K$7+[11]Шаблон!$L$7</f>
        <v>100</v>
      </c>
      <c r="D9" s="11">
        <f t="shared" si="0"/>
        <v>111.11111111111111</v>
      </c>
      <c r="E9" s="197">
        <f t="shared" si="1"/>
        <v>10</v>
      </c>
      <c r="K9" s="12"/>
    </row>
    <row r="10" spans="1:11" s="4" customFormat="1" ht="55.5" customHeight="1">
      <c r="A10" s="14" t="str">
        <f>'[7]17'!$A$13</f>
        <v>Кількість безробітних, охоплених профорієнтаційними послугами, осіб</v>
      </c>
      <c r="B10" s="196">
        <f>[10]Шаблон!$M$7</f>
        <v>1044</v>
      </c>
      <c r="C10" s="196">
        <f>[11]Шаблон!$M$7</f>
        <v>1595</v>
      </c>
      <c r="D10" s="11">
        <f t="shared" si="0"/>
        <v>152.77777777777777</v>
      </c>
      <c r="E10" s="197">
        <f t="shared" si="1"/>
        <v>551</v>
      </c>
      <c r="K10" s="12"/>
    </row>
    <row r="11" spans="1:11" s="4" customFormat="1" ht="12.75" customHeight="1">
      <c r="A11" s="303" t="s">
        <v>6</v>
      </c>
      <c r="B11" s="304"/>
      <c r="C11" s="304"/>
      <c r="D11" s="304"/>
      <c r="E11" s="304"/>
      <c r="K11" s="12"/>
    </row>
    <row r="12" spans="1:11" s="4" customFormat="1" ht="15" customHeight="1">
      <c r="A12" s="305"/>
      <c r="B12" s="306"/>
      <c r="C12" s="306"/>
      <c r="D12" s="306"/>
      <c r="E12" s="306"/>
      <c r="K12" s="12"/>
    </row>
    <row r="13" spans="1:11" s="4" customFormat="1" ht="20.25" customHeight="1">
      <c r="A13" s="288" t="s">
        <v>0</v>
      </c>
      <c r="B13" s="288" t="s">
        <v>120</v>
      </c>
      <c r="C13" s="288" t="s">
        <v>121</v>
      </c>
      <c r="D13" s="286" t="s">
        <v>2</v>
      </c>
      <c r="E13" s="287"/>
      <c r="K13" s="12"/>
    </row>
    <row r="14" spans="1:11" ht="35.25" customHeight="1">
      <c r="A14" s="289"/>
      <c r="B14" s="289"/>
      <c r="C14" s="289"/>
      <c r="D14" s="5" t="s">
        <v>3</v>
      </c>
      <c r="E14" s="6" t="s">
        <v>85</v>
      </c>
      <c r="K14" s="12"/>
    </row>
    <row r="15" spans="1:11" ht="24" customHeight="1">
      <c r="A15" s="10" t="str">
        <f>'[7]17'!$A$18</f>
        <v>Отримували послуги, осіб</v>
      </c>
      <c r="B15" s="198">
        <f>[8]Шаблон!$O$7</f>
        <v>813</v>
      </c>
      <c r="C15" s="198">
        <f>[9]Шаблон!$O$7</f>
        <v>849</v>
      </c>
      <c r="D15" s="15">
        <f>C15/B15*100</f>
        <v>104.4280442804428</v>
      </c>
      <c r="E15" s="205">
        <f>C15-B15</f>
        <v>36</v>
      </c>
      <c r="K15" s="12"/>
    </row>
    <row r="16" spans="1:11" ht="25.5" customHeight="1">
      <c r="A16" s="1" t="str">
        <f>'[7]17'!$A$19</f>
        <v>Мали статус безробітного, осіб</v>
      </c>
      <c r="B16" s="198">
        <f>[10]Шаблон!$P$7</f>
        <v>597</v>
      </c>
      <c r="C16" s="198">
        <f>[11]Шаблон!$P$7</f>
        <v>683</v>
      </c>
      <c r="D16" s="15">
        <f t="shared" ref="D16:D17" si="2">C16/B16*100</f>
        <v>114.40536013400336</v>
      </c>
      <c r="E16" s="205">
        <f t="shared" ref="E16:E17" si="3">C16-B16</f>
        <v>86</v>
      </c>
      <c r="K16" s="12"/>
    </row>
    <row r="17" spans="1:11" ht="33.75" customHeight="1">
      <c r="A17" s="1" t="str">
        <f>'[7]17'!$A$20</f>
        <v>Отримували допомогу по безробіттю, осіб</v>
      </c>
      <c r="B17" s="198">
        <f>[10]Шаблон!$T$7</f>
        <v>530</v>
      </c>
      <c r="C17" s="198">
        <f>[11]Шаблон!$T$7</f>
        <v>598</v>
      </c>
      <c r="D17" s="15">
        <f t="shared" si="2"/>
        <v>112.83018867924528</v>
      </c>
      <c r="E17" s="205">
        <f t="shared" si="3"/>
        <v>68</v>
      </c>
      <c r="K17" s="12"/>
    </row>
  </sheetData>
  <mergeCells count="10">
    <mergeCell ref="A1:E1"/>
    <mergeCell ref="A13:A14"/>
    <mergeCell ref="B13:B14"/>
    <mergeCell ref="C13:C14"/>
    <mergeCell ref="D13:E13"/>
    <mergeCell ref="A2:A3"/>
    <mergeCell ref="A11:E12"/>
    <mergeCell ref="D2:E2"/>
    <mergeCell ref="C2:C3"/>
    <mergeCell ref="B2:B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D88"/>
  <sheetViews>
    <sheetView view="pageBreakPreview" topLeftCell="E1" zoomScale="79" zoomScaleNormal="90" zoomScaleSheetLayoutView="79" workbookViewId="0">
      <selection activeCell="AA7" sqref="AA7:AA36"/>
    </sheetView>
  </sheetViews>
  <sheetFormatPr defaultColWidth="9.109375" defaultRowHeight="13.8"/>
  <cols>
    <col min="1" max="1" width="25.44140625" style="54" customWidth="1"/>
    <col min="2" max="2" width="9.88671875" style="54" customWidth="1"/>
    <col min="3" max="3" width="9.5546875" style="54" customWidth="1"/>
    <col min="4" max="4" width="8.6640625" style="54" customWidth="1"/>
    <col min="5" max="5" width="9.5546875" style="54" customWidth="1"/>
    <col min="6" max="13" width="8.6640625" style="54" customWidth="1"/>
    <col min="14" max="15" width="9.44140625" style="54" customWidth="1"/>
    <col min="16" max="16" width="8.5546875" style="54" customWidth="1"/>
    <col min="17" max="18" width="9.44140625" style="54" customWidth="1"/>
    <col min="19" max="19" width="8.5546875" style="54" customWidth="1"/>
    <col min="20" max="21" width="8.109375" style="54" customWidth="1"/>
    <col min="22" max="22" width="8.5546875" style="54" customWidth="1"/>
    <col min="23" max="23" width="8.6640625" style="54" customWidth="1"/>
    <col min="24" max="24" width="8.88671875" style="54" customWidth="1"/>
    <col min="25" max="25" width="8.5546875" style="54" customWidth="1"/>
    <col min="26" max="16384" width="9.109375" style="54"/>
  </cols>
  <sheetData>
    <row r="1" spans="1:30" s="30" customFormat="1" ht="43.5" customHeight="1">
      <c r="A1" s="29"/>
      <c r="B1" s="312" t="s">
        <v>122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AB1" s="184" t="s">
        <v>26</v>
      </c>
    </row>
    <row r="2" spans="1:30" s="33" customFormat="1" ht="14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4" t="s">
        <v>9</v>
      </c>
      <c r="N2" s="31"/>
      <c r="O2" s="31"/>
      <c r="P2" s="31"/>
      <c r="Q2" s="32"/>
      <c r="R2" s="32"/>
      <c r="S2" s="32"/>
      <c r="T2" s="32"/>
      <c r="U2" s="32"/>
      <c r="V2" s="32"/>
      <c r="X2" s="32"/>
      <c r="Y2" s="34"/>
      <c r="Z2" s="34"/>
      <c r="AA2" s="34"/>
      <c r="AB2" s="185" t="s">
        <v>9</v>
      </c>
    </row>
    <row r="3" spans="1:30" s="35" customFormat="1" ht="74.25" customHeight="1">
      <c r="A3" s="307"/>
      <c r="B3" s="295" t="s">
        <v>31</v>
      </c>
      <c r="C3" s="295"/>
      <c r="D3" s="295"/>
      <c r="E3" s="295" t="s">
        <v>11</v>
      </c>
      <c r="F3" s="295"/>
      <c r="G3" s="295"/>
      <c r="H3" s="295" t="s">
        <v>23</v>
      </c>
      <c r="I3" s="295"/>
      <c r="J3" s="295"/>
      <c r="K3" s="295" t="s">
        <v>14</v>
      </c>
      <c r="L3" s="295"/>
      <c r="M3" s="295"/>
      <c r="N3" s="295" t="s">
        <v>15</v>
      </c>
      <c r="O3" s="295"/>
      <c r="P3" s="295"/>
      <c r="Q3" s="299" t="s">
        <v>13</v>
      </c>
      <c r="R3" s="300"/>
      <c r="S3" s="301"/>
      <c r="T3" s="299" t="s">
        <v>32</v>
      </c>
      <c r="U3" s="300"/>
      <c r="V3" s="301"/>
      <c r="W3" s="295" t="s">
        <v>16</v>
      </c>
      <c r="X3" s="295"/>
      <c r="Y3" s="295"/>
      <c r="Z3" s="295" t="s">
        <v>22</v>
      </c>
      <c r="AA3" s="295"/>
      <c r="AB3" s="295"/>
    </row>
    <row r="4" spans="1:30" s="36" customFormat="1" ht="26.25" customHeight="1">
      <c r="A4" s="308"/>
      <c r="B4" s="310">
        <v>2020</v>
      </c>
      <c r="C4" s="310">
        <v>2021</v>
      </c>
      <c r="D4" s="297" t="s">
        <v>87</v>
      </c>
      <c r="E4" s="310">
        <v>2020</v>
      </c>
      <c r="F4" s="310">
        <v>2021</v>
      </c>
      <c r="G4" s="297" t="s">
        <v>87</v>
      </c>
      <c r="H4" s="310">
        <v>2020</v>
      </c>
      <c r="I4" s="310">
        <v>2021</v>
      </c>
      <c r="J4" s="297" t="s">
        <v>87</v>
      </c>
      <c r="K4" s="310">
        <v>2020</v>
      </c>
      <c r="L4" s="310">
        <v>2021</v>
      </c>
      <c r="M4" s="297" t="s">
        <v>87</v>
      </c>
      <c r="N4" s="310">
        <v>2020</v>
      </c>
      <c r="O4" s="310">
        <v>2021</v>
      </c>
      <c r="P4" s="297" t="s">
        <v>87</v>
      </c>
      <c r="Q4" s="310">
        <v>2020</v>
      </c>
      <c r="R4" s="310">
        <v>2021</v>
      </c>
      <c r="S4" s="297" t="s">
        <v>87</v>
      </c>
      <c r="T4" s="310">
        <v>2020</v>
      </c>
      <c r="U4" s="310">
        <v>2021</v>
      </c>
      <c r="V4" s="297" t="s">
        <v>87</v>
      </c>
      <c r="W4" s="310">
        <v>2020</v>
      </c>
      <c r="X4" s="310">
        <v>2021</v>
      </c>
      <c r="Y4" s="297" t="s">
        <v>87</v>
      </c>
      <c r="Z4" s="310">
        <v>2020</v>
      </c>
      <c r="AA4" s="310">
        <v>2021</v>
      </c>
      <c r="AB4" s="297" t="s">
        <v>87</v>
      </c>
    </row>
    <row r="5" spans="1:30" s="36" customFormat="1" ht="15.75" customHeight="1">
      <c r="A5" s="309"/>
      <c r="B5" s="311"/>
      <c r="C5" s="311"/>
      <c r="D5" s="297"/>
      <c r="E5" s="311"/>
      <c r="F5" s="311"/>
      <c r="G5" s="297"/>
      <c r="H5" s="311"/>
      <c r="I5" s="311"/>
      <c r="J5" s="297"/>
      <c r="K5" s="311"/>
      <c r="L5" s="311"/>
      <c r="M5" s="297"/>
      <c r="N5" s="311"/>
      <c r="O5" s="311"/>
      <c r="P5" s="297"/>
      <c r="Q5" s="311"/>
      <c r="R5" s="311"/>
      <c r="S5" s="297"/>
      <c r="T5" s="311"/>
      <c r="U5" s="311"/>
      <c r="V5" s="297"/>
      <c r="W5" s="311"/>
      <c r="X5" s="311"/>
      <c r="Y5" s="297"/>
      <c r="Z5" s="311"/>
      <c r="AA5" s="311"/>
      <c r="AB5" s="297"/>
    </row>
    <row r="6" spans="1:30" s="39" customFormat="1" ht="11.25" customHeight="1">
      <c r="A6" s="37" t="s">
        <v>5</v>
      </c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  <c r="I6" s="38">
        <v>8</v>
      </c>
      <c r="J6" s="38">
        <v>9</v>
      </c>
      <c r="K6" s="38">
        <v>13</v>
      </c>
      <c r="L6" s="38">
        <v>14</v>
      </c>
      <c r="M6" s="38">
        <v>15</v>
      </c>
      <c r="N6" s="38">
        <v>16</v>
      </c>
      <c r="O6" s="38">
        <v>17</v>
      </c>
      <c r="P6" s="38">
        <v>18</v>
      </c>
      <c r="Q6" s="38">
        <v>19</v>
      </c>
      <c r="R6" s="38">
        <v>20</v>
      </c>
      <c r="S6" s="38">
        <v>21</v>
      </c>
      <c r="T6" s="38">
        <v>22</v>
      </c>
      <c r="U6" s="38">
        <v>23</v>
      </c>
      <c r="V6" s="38">
        <v>24</v>
      </c>
      <c r="W6" s="38">
        <v>25</v>
      </c>
      <c r="X6" s="38">
        <v>26</v>
      </c>
      <c r="Y6" s="38">
        <v>27</v>
      </c>
      <c r="Z6" s="38">
        <v>25</v>
      </c>
      <c r="AA6" s="38">
        <v>26</v>
      </c>
      <c r="AB6" s="38">
        <v>27</v>
      </c>
    </row>
    <row r="7" spans="1:30" s="44" customFormat="1" ht="16.5" customHeight="1">
      <c r="A7" s="40" t="s">
        <v>48</v>
      </c>
      <c r="B7" s="41">
        <v>1372</v>
      </c>
      <c r="C7" s="41">
        <v>1961</v>
      </c>
      <c r="D7" s="42">
        <f>C7/B7*100</f>
        <v>142.93002915451896</v>
      </c>
      <c r="E7" s="41">
        <v>1141</v>
      </c>
      <c r="F7" s="41">
        <v>1700</v>
      </c>
      <c r="G7" s="42">
        <f>F7/E7*100</f>
        <v>148.99211218229621</v>
      </c>
      <c r="H7" s="41">
        <f>[10]Шаблон!F7+[8]Шаблон!D7</f>
        <v>248</v>
      </c>
      <c r="I7" s="41">
        <f>[11]Шаблон!F7+[9]Шаблон!D7</f>
        <v>299</v>
      </c>
      <c r="J7" s="42">
        <f>I7/H7*100</f>
        <v>120.56451612903226</v>
      </c>
      <c r="K7" s="41">
        <v>83</v>
      </c>
      <c r="L7" s="41">
        <v>90</v>
      </c>
      <c r="M7" s="42">
        <f>L7/K7*100</f>
        <v>108.43373493975903</v>
      </c>
      <c r="N7" s="41">
        <f>[10]Шаблон!K7+[10]Шаблон!L7</f>
        <v>90</v>
      </c>
      <c r="O7" s="41">
        <f>[11]Шаблон!K7+[11]Шаблон!L7</f>
        <v>100</v>
      </c>
      <c r="P7" s="42">
        <f>O7/N7*100</f>
        <v>111.11111111111111</v>
      </c>
      <c r="Q7" s="41">
        <v>1044</v>
      </c>
      <c r="R7" s="41">
        <v>1595</v>
      </c>
      <c r="S7" s="42">
        <f>R7/Q7*100</f>
        <v>152.77777777777777</v>
      </c>
      <c r="T7" s="41">
        <v>813</v>
      </c>
      <c r="U7" s="41">
        <v>849</v>
      </c>
      <c r="V7" s="42">
        <f>U7/T7*100</f>
        <v>104.4280442804428</v>
      </c>
      <c r="W7" s="218">
        <v>597</v>
      </c>
      <c r="X7" s="41">
        <v>683</v>
      </c>
      <c r="Y7" s="42">
        <f>X7/W7*100</f>
        <v>114.40536013400336</v>
      </c>
      <c r="Z7" s="41">
        <v>530</v>
      </c>
      <c r="AA7" s="41">
        <v>598</v>
      </c>
      <c r="AB7" s="42">
        <f>AA7/Z7*100</f>
        <v>112.83018867924528</v>
      </c>
      <c r="AC7" s="43"/>
    </row>
    <row r="8" spans="1:30" s="51" customFormat="1" ht="16.5" customHeight="1">
      <c r="A8" s="45" t="s">
        <v>49</v>
      </c>
      <c r="B8" s="46">
        <v>231</v>
      </c>
      <c r="C8" s="46">
        <v>403</v>
      </c>
      <c r="D8" s="47">
        <f t="shared" ref="D8:D36" si="0">C8/B8*100</f>
        <v>174.45887445887448</v>
      </c>
      <c r="E8" s="46">
        <v>169</v>
      </c>
      <c r="F8" s="48">
        <v>312</v>
      </c>
      <c r="G8" s="47">
        <f t="shared" ref="G8:G36" si="1">F8/E8*100</f>
        <v>184.61538461538461</v>
      </c>
      <c r="H8" s="46">
        <f>[10]Шаблон!F8+[8]Шаблон!D8</f>
        <v>22</v>
      </c>
      <c r="I8" s="46">
        <f>[11]Шаблон!F8+[9]Шаблон!D8</f>
        <v>27</v>
      </c>
      <c r="J8" s="47">
        <f t="shared" ref="J8:J36" si="2">I8/H8*100</f>
        <v>122.72727272727273</v>
      </c>
      <c r="K8" s="46">
        <v>8</v>
      </c>
      <c r="L8" s="46">
        <v>7</v>
      </c>
      <c r="M8" s="47">
        <f t="shared" ref="M8:M36" si="3">L8/K8*100</f>
        <v>87.5</v>
      </c>
      <c r="N8" s="46">
        <f>[10]Шаблон!K8+[10]Шаблон!L8</f>
        <v>0</v>
      </c>
      <c r="O8" s="46">
        <f>[11]Шаблон!K8+[11]Шаблон!L8</f>
        <v>7</v>
      </c>
      <c r="P8" s="47" t="e">
        <f t="shared" ref="P8:P36" si="4">O8/N8*100</f>
        <v>#DIV/0!</v>
      </c>
      <c r="Q8" s="46">
        <v>152</v>
      </c>
      <c r="R8" s="46">
        <v>273</v>
      </c>
      <c r="S8" s="47">
        <f t="shared" ref="S8:S36" si="5">R8/Q8*100</f>
        <v>179.60526315789474</v>
      </c>
      <c r="T8" s="46">
        <v>167</v>
      </c>
      <c r="U8" s="46">
        <v>194</v>
      </c>
      <c r="V8" s="47">
        <f t="shared" ref="V8:V36" si="6">U8/T8*100</f>
        <v>116.1676646706587</v>
      </c>
      <c r="W8" s="226">
        <v>106</v>
      </c>
      <c r="X8" s="46">
        <v>115</v>
      </c>
      <c r="Y8" s="47">
        <f t="shared" ref="Y8:Y36" si="7">X8/W8*100</f>
        <v>108.49056603773586</v>
      </c>
      <c r="Z8" s="46">
        <v>93</v>
      </c>
      <c r="AA8" s="46">
        <v>102</v>
      </c>
      <c r="AB8" s="47">
        <f t="shared" ref="AB8:AB36" si="8">AA8/Z8*100</f>
        <v>109.6774193548387</v>
      </c>
      <c r="AC8" s="49"/>
      <c r="AD8" s="50"/>
    </row>
    <row r="9" spans="1:30" s="52" customFormat="1" ht="16.5" customHeight="1">
      <c r="A9" s="45" t="s">
        <v>50</v>
      </c>
      <c r="B9" s="46">
        <v>74</v>
      </c>
      <c r="C9" s="46">
        <v>197</v>
      </c>
      <c r="D9" s="47">
        <f t="shared" si="0"/>
        <v>266.21621621621625</v>
      </c>
      <c r="E9" s="46">
        <v>58</v>
      </c>
      <c r="F9" s="48">
        <v>178</v>
      </c>
      <c r="G9" s="47">
        <f t="shared" si="1"/>
        <v>306.89655172413796</v>
      </c>
      <c r="H9" s="46">
        <f>[10]Шаблон!F9+[8]Шаблон!D9</f>
        <v>11</v>
      </c>
      <c r="I9" s="46">
        <f>[11]Шаблон!F9+[9]Шаблон!D9</f>
        <v>24</v>
      </c>
      <c r="J9" s="47">
        <f t="shared" si="2"/>
        <v>218.18181818181816</v>
      </c>
      <c r="K9" s="46">
        <v>4</v>
      </c>
      <c r="L9" s="46">
        <v>3</v>
      </c>
      <c r="M9" s="47">
        <f t="shared" si="3"/>
        <v>75</v>
      </c>
      <c r="N9" s="46">
        <f>[10]Шаблон!K9+[10]Шаблон!L9</f>
        <v>2</v>
      </c>
      <c r="O9" s="46">
        <f>[11]Шаблон!K9+[11]Шаблон!L9</f>
        <v>10</v>
      </c>
      <c r="P9" s="47">
        <f t="shared" si="4"/>
        <v>500</v>
      </c>
      <c r="Q9" s="46">
        <v>52</v>
      </c>
      <c r="R9" s="46">
        <v>162</v>
      </c>
      <c r="S9" s="47">
        <f t="shared" si="5"/>
        <v>311.53846153846155</v>
      </c>
      <c r="T9" s="46">
        <v>45</v>
      </c>
      <c r="U9" s="46">
        <v>65</v>
      </c>
      <c r="V9" s="47">
        <f t="shared" si="6"/>
        <v>144.44444444444443</v>
      </c>
      <c r="W9" s="227">
        <v>28</v>
      </c>
      <c r="X9" s="46">
        <v>62</v>
      </c>
      <c r="Y9" s="47">
        <f t="shared" si="7"/>
        <v>221.42857142857144</v>
      </c>
      <c r="Z9" s="46">
        <v>17</v>
      </c>
      <c r="AA9" s="46">
        <v>48</v>
      </c>
      <c r="AB9" s="47">
        <f t="shared" si="8"/>
        <v>282.35294117647061</v>
      </c>
      <c r="AC9" s="49"/>
      <c r="AD9" s="50"/>
    </row>
    <row r="10" spans="1:30" s="51" customFormat="1" ht="16.5" customHeight="1">
      <c r="A10" s="45" t="s">
        <v>51</v>
      </c>
      <c r="B10" s="46">
        <v>50</v>
      </c>
      <c r="C10" s="46">
        <v>50</v>
      </c>
      <c r="D10" s="47">
        <f t="shared" si="0"/>
        <v>100</v>
      </c>
      <c r="E10" s="46">
        <v>35</v>
      </c>
      <c r="F10" s="48">
        <v>39</v>
      </c>
      <c r="G10" s="47">
        <f t="shared" si="1"/>
        <v>111.42857142857143</v>
      </c>
      <c r="H10" s="46">
        <f>[10]Шаблон!F10+[8]Шаблон!D10</f>
        <v>2</v>
      </c>
      <c r="I10" s="46">
        <f>[11]Шаблон!F10+[9]Шаблон!D10</f>
        <v>2</v>
      </c>
      <c r="J10" s="47">
        <f t="shared" si="2"/>
        <v>100</v>
      </c>
      <c r="K10" s="46">
        <v>0</v>
      </c>
      <c r="L10" s="46">
        <v>0</v>
      </c>
      <c r="M10" s="47" t="e">
        <f t="shared" si="3"/>
        <v>#DIV/0!</v>
      </c>
      <c r="N10" s="46">
        <f>[10]Шаблон!K10+[10]Шаблон!L10</f>
        <v>0</v>
      </c>
      <c r="O10" s="46">
        <f>[11]Шаблон!K10+[11]Шаблон!L10</f>
        <v>0</v>
      </c>
      <c r="P10" s="47" t="e">
        <f t="shared" si="4"/>
        <v>#DIV/0!</v>
      </c>
      <c r="Q10" s="46">
        <v>19</v>
      </c>
      <c r="R10" s="46">
        <v>37</v>
      </c>
      <c r="S10" s="47">
        <f t="shared" si="5"/>
        <v>194.73684210526315</v>
      </c>
      <c r="T10" s="46">
        <v>34</v>
      </c>
      <c r="U10" s="46">
        <v>25</v>
      </c>
      <c r="V10" s="47">
        <f t="shared" si="6"/>
        <v>73.529411764705884</v>
      </c>
      <c r="W10" s="227">
        <v>22</v>
      </c>
      <c r="X10" s="46">
        <v>15</v>
      </c>
      <c r="Y10" s="47">
        <f t="shared" si="7"/>
        <v>68.181818181818173</v>
      </c>
      <c r="Z10" s="46">
        <v>22</v>
      </c>
      <c r="AA10" s="46">
        <v>11</v>
      </c>
      <c r="AB10" s="47">
        <f t="shared" si="8"/>
        <v>50</v>
      </c>
      <c r="AC10" s="49"/>
      <c r="AD10" s="50"/>
    </row>
    <row r="11" spans="1:30" s="51" customFormat="1" ht="16.5" customHeight="1">
      <c r="A11" s="45" t="s">
        <v>52</v>
      </c>
      <c r="B11" s="46">
        <v>37</v>
      </c>
      <c r="C11" s="46">
        <v>61</v>
      </c>
      <c r="D11" s="47">
        <f t="shared" si="0"/>
        <v>164.86486486486487</v>
      </c>
      <c r="E11" s="46">
        <v>30</v>
      </c>
      <c r="F11" s="48">
        <v>52</v>
      </c>
      <c r="G11" s="47">
        <f t="shared" si="1"/>
        <v>173.33333333333334</v>
      </c>
      <c r="H11" s="46">
        <f>[10]Шаблон!F11+[8]Шаблон!D11</f>
        <v>5</v>
      </c>
      <c r="I11" s="46">
        <f>[11]Шаблон!F11+[9]Шаблон!D11</f>
        <v>15</v>
      </c>
      <c r="J11" s="47">
        <f t="shared" si="2"/>
        <v>300</v>
      </c>
      <c r="K11" s="46">
        <v>2</v>
      </c>
      <c r="L11" s="46">
        <v>3</v>
      </c>
      <c r="M11" s="47">
        <f t="shared" si="3"/>
        <v>150</v>
      </c>
      <c r="N11" s="46">
        <f>[10]Шаблон!K11+[10]Шаблон!L11</f>
        <v>2</v>
      </c>
      <c r="O11" s="46">
        <f>[11]Шаблон!K11+[11]Шаблон!L11</f>
        <v>3</v>
      </c>
      <c r="P11" s="47">
        <f t="shared" si="4"/>
        <v>150</v>
      </c>
      <c r="Q11" s="46">
        <v>29</v>
      </c>
      <c r="R11" s="46">
        <v>49</v>
      </c>
      <c r="S11" s="47">
        <f t="shared" si="5"/>
        <v>168.9655172413793</v>
      </c>
      <c r="T11" s="46">
        <v>20</v>
      </c>
      <c r="U11" s="46">
        <v>30</v>
      </c>
      <c r="V11" s="47">
        <f t="shared" si="6"/>
        <v>150</v>
      </c>
      <c r="W11" s="227">
        <v>13</v>
      </c>
      <c r="X11" s="46">
        <v>21</v>
      </c>
      <c r="Y11" s="47">
        <f t="shared" si="7"/>
        <v>161.53846153846155</v>
      </c>
      <c r="Z11" s="46">
        <v>9</v>
      </c>
      <c r="AA11" s="46">
        <v>20</v>
      </c>
      <c r="AB11" s="47">
        <f t="shared" si="8"/>
        <v>222.22222222222223</v>
      </c>
      <c r="AC11" s="49"/>
      <c r="AD11" s="50"/>
    </row>
    <row r="12" spans="1:30" s="51" customFormat="1" ht="16.5" customHeight="1">
      <c r="A12" s="45" t="s">
        <v>53</v>
      </c>
      <c r="B12" s="46">
        <v>100</v>
      </c>
      <c r="C12" s="46">
        <v>106</v>
      </c>
      <c r="D12" s="47">
        <f t="shared" si="0"/>
        <v>106</v>
      </c>
      <c r="E12" s="46">
        <v>76</v>
      </c>
      <c r="F12" s="48">
        <v>83</v>
      </c>
      <c r="G12" s="47">
        <f t="shared" si="1"/>
        <v>109.21052631578947</v>
      </c>
      <c r="H12" s="46">
        <f>[10]Шаблон!F12+[8]Шаблон!D12</f>
        <v>18</v>
      </c>
      <c r="I12" s="46">
        <f>[11]Шаблон!F12+[9]Шаблон!D12</f>
        <v>13</v>
      </c>
      <c r="J12" s="47">
        <f t="shared" si="2"/>
        <v>72.222222222222214</v>
      </c>
      <c r="K12" s="46">
        <v>4</v>
      </c>
      <c r="L12" s="46">
        <v>0</v>
      </c>
      <c r="M12" s="47">
        <f t="shared" si="3"/>
        <v>0</v>
      </c>
      <c r="N12" s="46">
        <f>[10]Шаблон!K12+[10]Шаблон!L12</f>
        <v>8</v>
      </c>
      <c r="O12" s="46">
        <f>[11]Шаблон!K12+[11]Шаблон!L12</f>
        <v>2</v>
      </c>
      <c r="P12" s="47">
        <f t="shared" si="4"/>
        <v>25</v>
      </c>
      <c r="Q12" s="46">
        <v>62</v>
      </c>
      <c r="R12" s="46">
        <v>80</v>
      </c>
      <c r="S12" s="47">
        <f t="shared" si="5"/>
        <v>129.03225806451613</v>
      </c>
      <c r="T12" s="46">
        <v>67</v>
      </c>
      <c r="U12" s="46">
        <v>41</v>
      </c>
      <c r="V12" s="47">
        <f t="shared" si="6"/>
        <v>61.194029850746269</v>
      </c>
      <c r="W12" s="227">
        <v>44</v>
      </c>
      <c r="X12" s="46">
        <v>28</v>
      </c>
      <c r="Y12" s="47">
        <f t="shared" si="7"/>
        <v>63.636363636363633</v>
      </c>
      <c r="Z12" s="46">
        <v>42</v>
      </c>
      <c r="AA12" s="46">
        <v>24</v>
      </c>
      <c r="AB12" s="47">
        <f t="shared" si="8"/>
        <v>57.142857142857139</v>
      </c>
      <c r="AC12" s="49"/>
      <c r="AD12" s="50"/>
    </row>
    <row r="13" spans="1:30" s="51" customFormat="1" ht="16.5" customHeight="1">
      <c r="A13" s="45" t="s">
        <v>54</v>
      </c>
      <c r="B13" s="46">
        <v>161</v>
      </c>
      <c r="C13" s="46">
        <v>211</v>
      </c>
      <c r="D13" s="47">
        <f t="shared" si="0"/>
        <v>131.05590062111801</v>
      </c>
      <c r="E13" s="46">
        <v>142</v>
      </c>
      <c r="F13" s="48">
        <v>192</v>
      </c>
      <c r="G13" s="47">
        <f t="shared" si="1"/>
        <v>135.21126760563379</v>
      </c>
      <c r="H13" s="46">
        <f>[10]Шаблон!F13+[8]Шаблон!D13</f>
        <v>35</v>
      </c>
      <c r="I13" s="46">
        <f>[11]Шаблон!F13+[9]Шаблон!D13</f>
        <v>37</v>
      </c>
      <c r="J13" s="47">
        <f t="shared" si="2"/>
        <v>105.71428571428572</v>
      </c>
      <c r="K13" s="46">
        <v>15</v>
      </c>
      <c r="L13" s="46">
        <v>12</v>
      </c>
      <c r="M13" s="47">
        <f t="shared" si="3"/>
        <v>80</v>
      </c>
      <c r="N13" s="46">
        <f>[10]Шаблон!K13+[10]Шаблон!L13</f>
        <v>16</v>
      </c>
      <c r="O13" s="46">
        <f>[11]Шаблон!K13+[11]Шаблон!L13</f>
        <v>8</v>
      </c>
      <c r="P13" s="47">
        <f t="shared" si="4"/>
        <v>50</v>
      </c>
      <c r="Q13" s="46">
        <v>138</v>
      </c>
      <c r="R13" s="46">
        <v>182</v>
      </c>
      <c r="S13" s="47">
        <f t="shared" si="5"/>
        <v>131.8840579710145</v>
      </c>
      <c r="T13" s="46">
        <v>81</v>
      </c>
      <c r="U13" s="46">
        <v>95</v>
      </c>
      <c r="V13" s="47">
        <f t="shared" si="6"/>
        <v>117.28395061728396</v>
      </c>
      <c r="W13" s="227">
        <v>69</v>
      </c>
      <c r="X13" s="46">
        <v>85</v>
      </c>
      <c r="Y13" s="47">
        <f t="shared" si="7"/>
        <v>123.18840579710144</v>
      </c>
      <c r="Z13" s="46">
        <v>62</v>
      </c>
      <c r="AA13" s="46">
        <v>77</v>
      </c>
      <c r="AB13" s="47">
        <f t="shared" si="8"/>
        <v>124.19354838709677</v>
      </c>
      <c r="AC13" s="49"/>
      <c r="AD13" s="50"/>
    </row>
    <row r="14" spans="1:30" s="51" customFormat="1" ht="16.5" customHeight="1">
      <c r="A14" s="45" t="s">
        <v>55</v>
      </c>
      <c r="B14" s="46">
        <v>27</v>
      </c>
      <c r="C14" s="46">
        <v>27</v>
      </c>
      <c r="D14" s="47">
        <f t="shared" si="0"/>
        <v>100</v>
      </c>
      <c r="E14" s="46">
        <v>18</v>
      </c>
      <c r="F14" s="48">
        <v>17</v>
      </c>
      <c r="G14" s="47">
        <f t="shared" si="1"/>
        <v>94.444444444444443</v>
      </c>
      <c r="H14" s="46">
        <f>[10]Шаблон!F14+[8]Шаблон!D14</f>
        <v>4</v>
      </c>
      <c r="I14" s="46">
        <f>[11]Шаблон!F14+[9]Шаблон!D14</f>
        <v>6</v>
      </c>
      <c r="J14" s="47">
        <f t="shared" si="2"/>
        <v>150</v>
      </c>
      <c r="K14" s="46">
        <v>0</v>
      </c>
      <c r="L14" s="46">
        <v>1</v>
      </c>
      <c r="M14" s="47" t="e">
        <f t="shared" si="3"/>
        <v>#DIV/0!</v>
      </c>
      <c r="N14" s="46">
        <f>[10]Шаблон!K14+[10]Шаблон!L14</f>
        <v>0</v>
      </c>
      <c r="O14" s="46">
        <f>[11]Шаблон!K14+[11]Шаблон!L14</f>
        <v>1</v>
      </c>
      <c r="P14" s="47" t="e">
        <f t="shared" si="4"/>
        <v>#DIV/0!</v>
      </c>
      <c r="Q14" s="46">
        <v>16</v>
      </c>
      <c r="R14" s="46">
        <v>17</v>
      </c>
      <c r="S14" s="47">
        <f t="shared" si="5"/>
        <v>106.25</v>
      </c>
      <c r="T14" s="46">
        <v>21</v>
      </c>
      <c r="U14" s="46">
        <v>9</v>
      </c>
      <c r="V14" s="47">
        <f t="shared" si="6"/>
        <v>42.857142857142854</v>
      </c>
      <c r="W14" s="227">
        <v>12</v>
      </c>
      <c r="X14" s="46">
        <v>5</v>
      </c>
      <c r="Y14" s="47">
        <f t="shared" si="7"/>
        <v>41.666666666666671</v>
      </c>
      <c r="Z14" s="46">
        <v>10</v>
      </c>
      <c r="AA14" s="46">
        <v>4</v>
      </c>
      <c r="AB14" s="47">
        <f t="shared" si="8"/>
        <v>40</v>
      </c>
      <c r="AC14" s="49"/>
      <c r="AD14" s="50"/>
    </row>
    <row r="15" spans="1:30" s="51" customFormat="1" ht="16.5" customHeight="1">
      <c r="A15" s="45" t="s">
        <v>56</v>
      </c>
      <c r="B15" s="46">
        <v>4</v>
      </c>
      <c r="C15" s="46">
        <v>2</v>
      </c>
      <c r="D15" s="47">
        <f t="shared" si="0"/>
        <v>50</v>
      </c>
      <c r="E15" s="46">
        <v>3</v>
      </c>
      <c r="F15" s="48">
        <v>1</v>
      </c>
      <c r="G15" s="47">
        <f t="shared" si="1"/>
        <v>33.333333333333329</v>
      </c>
      <c r="H15" s="46">
        <f>[10]Шаблон!F15+[8]Шаблон!D15</f>
        <v>2</v>
      </c>
      <c r="I15" s="46">
        <f>[11]Шаблон!F15+[9]Шаблон!D15</f>
        <v>0</v>
      </c>
      <c r="J15" s="47">
        <f t="shared" si="2"/>
        <v>0</v>
      </c>
      <c r="K15" s="46">
        <v>0</v>
      </c>
      <c r="L15" s="46">
        <v>0</v>
      </c>
      <c r="M15" s="47" t="e">
        <f t="shared" si="3"/>
        <v>#DIV/0!</v>
      </c>
      <c r="N15" s="46">
        <f>[10]Шаблон!K15+[10]Шаблон!L15</f>
        <v>0</v>
      </c>
      <c r="O15" s="46">
        <f>[11]Шаблон!K15+[11]Шаблон!L15</f>
        <v>0</v>
      </c>
      <c r="P15" s="47" t="e">
        <f t="shared" si="4"/>
        <v>#DIV/0!</v>
      </c>
      <c r="Q15" s="46">
        <v>3</v>
      </c>
      <c r="R15" s="46">
        <v>1</v>
      </c>
      <c r="S15" s="47">
        <f t="shared" si="5"/>
        <v>33.333333333333329</v>
      </c>
      <c r="T15" s="46">
        <v>3</v>
      </c>
      <c r="U15" s="46">
        <v>1</v>
      </c>
      <c r="V15" s="47">
        <f t="shared" si="6"/>
        <v>33.333333333333329</v>
      </c>
      <c r="W15" s="227">
        <v>2</v>
      </c>
      <c r="X15" s="46">
        <v>0</v>
      </c>
      <c r="Y15" s="47">
        <f t="shared" si="7"/>
        <v>0</v>
      </c>
      <c r="Z15" s="46">
        <v>1</v>
      </c>
      <c r="AA15" s="46">
        <v>0</v>
      </c>
      <c r="AB15" s="47">
        <f t="shared" si="8"/>
        <v>0</v>
      </c>
      <c r="AC15" s="49"/>
      <c r="AD15" s="50"/>
    </row>
    <row r="16" spans="1:30" s="51" customFormat="1" ht="16.5" customHeight="1">
      <c r="A16" s="45" t="s">
        <v>57</v>
      </c>
      <c r="B16" s="46">
        <v>61</v>
      </c>
      <c r="C16" s="46">
        <v>75</v>
      </c>
      <c r="D16" s="47">
        <f t="shared" si="0"/>
        <v>122.95081967213115</v>
      </c>
      <c r="E16" s="46">
        <v>55</v>
      </c>
      <c r="F16" s="48">
        <v>69</v>
      </c>
      <c r="G16" s="47">
        <f t="shared" si="1"/>
        <v>125.45454545454547</v>
      </c>
      <c r="H16" s="46">
        <f>[10]Шаблон!F16+[8]Шаблон!D16</f>
        <v>17</v>
      </c>
      <c r="I16" s="46">
        <f>[11]Шаблон!F16+[9]Шаблон!D16</f>
        <v>21</v>
      </c>
      <c r="J16" s="47">
        <f t="shared" si="2"/>
        <v>123.52941176470588</v>
      </c>
      <c r="K16" s="46">
        <v>4</v>
      </c>
      <c r="L16" s="46">
        <v>3</v>
      </c>
      <c r="M16" s="47">
        <f t="shared" si="3"/>
        <v>75</v>
      </c>
      <c r="N16" s="46">
        <f>[10]Шаблон!K16+[10]Шаблон!L16</f>
        <v>5</v>
      </c>
      <c r="O16" s="46">
        <f>[11]Шаблон!K16+[11]Шаблон!L16</f>
        <v>6</v>
      </c>
      <c r="P16" s="47">
        <f t="shared" si="4"/>
        <v>120</v>
      </c>
      <c r="Q16" s="46">
        <v>47</v>
      </c>
      <c r="R16" s="46">
        <v>67</v>
      </c>
      <c r="S16" s="47">
        <f t="shared" si="5"/>
        <v>142.55319148936169</v>
      </c>
      <c r="T16" s="46">
        <v>27</v>
      </c>
      <c r="U16" s="46">
        <v>35</v>
      </c>
      <c r="V16" s="47">
        <f t="shared" si="6"/>
        <v>129.62962962962962</v>
      </c>
      <c r="W16" s="227">
        <v>21</v>
      </c>
      <c r="X16" s="46">
        <v>34</v>
      </c>
      <c r="Y16" s="47">
        <f t="shared" si="7"/>
        <v>161.9047619047619</v>
      </c>
      <c r="Z16" s="46">
        <v>15</v>
      </c>
      <c r="AA16" s="46">
        <v>32</v>
      </c>
      <c r="AB16" s="47">
        <f t="shared" si="8"/>
        <v>213.33333333333334</v>
      </c>
      <c r="AC16" s="49"/>
      <c r="AD16" s="50"/>
    </row>
    <row r="17" spans="1:30" s="51" customFormat="1" ht="16.5" customHeight="1">
      <c r="A17" s="45" t="s">
        <v>58</v>
      </c>
      <c r="B17" s="46">
        <v>51</v>
      </c>
      <c r="C17" s="46">
        <v>72</v>
      </c>
      <c r="D17" s="47">
        <f t="shared" si="0"/>
        <v>141.1764705882353</v>
      </c>
      <c r="E17" s="46">
        <v>40</v>
      </c>
      <c r="F17" s="48">
        <v>60</v>
      </c>
      <c r="G17" s="47">
        <f t="shared" si="1"/>
        <v>150</v>
      </c>
      <c r="H17" s="46">
        <f>[10]Шаблон!F17+[8]Шаблон!D17</f>
        <v>7</v>
      </c>
      <c r="I17" s="46">
        <f>[11]Шаблон!F17+[9]Шаблон!D17</f>
        <v>15</v>
      </c>
      <c r="J17" s="47">
        <f t="shared" si="2"/>
        <v>214.28571428571428</v>
      </c>
      <c r="K17" s="46">
        <v>3</v>
      </c>
      <c r="L17" s="46">
        <v>6</v>
      </c>
      <c r="M17" s="47">
        <f t="shared" si="3"/>
        <v>200</v>
      </c>
      <c r="N17" s="46">
        <f>[10]Шаблон!K17+[10]Шаблон!L17</f>
        <v>1</v>
      </c>
      <c r="O17" s="46">
        <f>[11]Шаблон!K17+[11]Шаблон!L17</f>
        <v>3</v>
      </c>
      <c r="P17" s="47">
        <f t="shared" si="4"/>
        <v>300</v>
      </c>
      <c r="Q17" s="46">
        <v>35</v>
      </c>
      <c r="R17" s="46">
        <v>49</v>
      </c>
      <c r="S17" s="47">
        <f t="shared" si="5"/>
        <v>140</v>
      </c>
      <c r="T17" s="46">
        <v>34</v>
      </c>
      <c r="U17" s="46">
        <v>33</v>
      </c>
      <c r="V17" s="47">
        <f t="shared" si="6"/>
        <v>97.058823529411768</v>
      </c>
      <c r="W17" s="227">
        <v>24</v>
      </c>
      <c r="X17" s="46">
        <v>24</v>
      </c>
      <c r="Y17" s="47">
        <f t="shared" si="7"/>
        <v>100</v>
      </c>
      <c r="Z17" s="46">
        <v>23</v>
      </c>
      <c r="AA17" s="46">
        <v>23</v>
      </c>
      <c r="AB17" s="47">
        <f t="shared" si="8"/>
        <v>100</v>
      </c>
      <c r="AC17" s="49"/>
      <c r="AD17" s="50"/>
    </row>
    <row r="18" spans="1:30" s="51" customFormat="1" ht="16.5" customHeight="1">
      <c r="A18" s="45" t="s">
        <v>59</v>
      </c>
      <c r="B18" s="46">
        <v>39</v>
      </c>
      <c r="C18" s="46">
        <v>43</v>
      </c>
      <c r="D18" s="47">
        <f t="shared" si="0"/>
        <v>110.25641025641026</v>
      </c>
      <c r="E18" s="46">
        <v>35</v>
      </c>
      <c r="F18" s="48">
        <v>37</v>
      </c>
      <c r="G18" s="47">
        <f t="shared" si="1"/>
        <v>105.71428571428572</v>
      </c>
      <c r="H18" s="46">
        <f>[10]Шаблон!F18+[8]Шаблон!D18</f>
        <v>4</v>
      </c>
      <c r="I18" s="46">
        <f>[11]Шаблон!F18+[9]Шаблон!D18</f>
        <v>5</v>
      </c>
      <c r="J18" s="47">
        <f t="shared" si="2"/>
        <v>125</v>
      </c>
      <c r="K18" s="46">
        <v>2</v>
      </c>
      <c r="L18" s="46">
        <v>1</v>
      </c>
      <c r="M18" s="47">
        <f t="shared" si="3"/>
        <v>50</v>
      </c>
      <c r="N18" s="46">
        <f>[10]Шаблон!K18+[10]Шаблон!L18</f>
        <v>0</v>
      </c>
      <c r="O18" s="46">
        <f>[11]Шаблон!K18+[11]Шаблон!L18</f>
        <v>1</v>
      </c>
      <c r="P18" s="47" t="e">
        <f t="shared" si="4"/>
        <v>#DIV/0!</v>
      </c>
      <c r="Q18" s="46">
        <v>33</v>
      </c>
      <c r="R18" s="46">
        <v>36</v>
      </c>
      <c r="S18" s="47">
        <f t="shared" si="5"/>
        <v>109.09090909090908</v>
      </c>
      <c r="T18" s="46">
        <v>22</v>
      </c>
      <c r="U18" s="46">
        <v>19</v>
      </c>
      <c r="V18" s="47">
        <f t="shared" si="6"/>
        <v>86.36363636363636</v>
      </c>
      <c r="W18" s="227">
        <v>18</v>
      </c>
      <c r="X18" s="46">
        <v>13</v>
      </c>
      <c r="Y18" s="47">
        <f t="shared" si="7"/>
        <v>72.222222222222214</v>
      </c>
      <c r="Z18" s="46">
        <v>15</v>
      </c>
      <c r="AA18" s="46">
        <v>12</v>
      </c>
      <c r="AB18" s="47">
        <f t="shared" si="8"/>
        <v>80</v>
      </c>
      <c r="AC18" s="49"/>
      <c r="AD18" s="50"/>
    </row>
    <row r="19" spans="1:30" s="51" customFormat="1" ht="16.5" customHeight="1">
      <c r="A19" s="45" t="s">
        <v>60</v>
      </c>
      <c r="B19" s="46">
        <v>36</v>
      </c>
      <c r="C19" s="46">
        <v>43</v>
      </c>
      <c r="D19" s="47">
        <f t="shared" si="0"/>
        <v>119.44444444444444</v>
      </c>
      <c r="E19" s="46">
        <v>29</v>
      </c>
      <c r="F19" s="48">
        <v>36</v>
      </c>
      <c r="G19" s="47">
        <f t="shared" si="1"/>
        <v>124.13793103448276</v>
      </c>
      <c r="H19" s="46">
        <f>[10]Шаблон!F19+[8]Шаблон!D19</f>
        <v>7</v>
      </c>
      <c r="I19" s="46">
        <f>[11]Шаблон!F19+[9]Шаблон!D19</f>
        <v>3</v>
      </c>
      <c r="J19" s="47">
        <f t="shared" si="2"/>
        <v>42.857142857142854</v>
      </c>
      <c r="K19" s="46">
        <v>3</v>
      </c>
      <c r="L19" s="46">
        <v>3</v>
      </c>
      <c r="M19" s="47">
        <f t="shared" si="3"/>
        <v>100</v>
      </c>
      <c r="N19" s="46">
        <f>[10]Шаблон!K19+[10]Шаблон!L19</f>
        <v>0</v>
      </c>
      <c r="O19" s="46">
        <f>[11]Шаблон!K19+[11]Шаблон!L19</f>
        <v>4</v>
      </c>
      <c r="P19" s="47" t="e">
        <f t="shared" si="4"/>
        <v>#DIV/0!</v>
      </c>
      <c r="Q19" s="46">
        <v>28</v>
      </c>
      <c r="R19" s="46">
        <v>35</v>
      </c>
      <c r="S19" s="47">
        <f t="shared" si="5"/>
        <v>125</v>
      </c>
      <c r="T19" s="46">
        <v>23</v>
      </c>
      <c r="U19" s="46">
        <v>27</v>
      </c>
      <c r="V19" s="47">
        <f t="shared" si="6"/>
        <v>117.39130434782609</v>
      </c>
      <c r="W19" s="227">
        <v>16</v>
      </c>
      <c r="X19" s="46">
        <v>20</v>
      </c>
      <c r="Y19" s="47">
        <f t="shared" si="7"/>
        <v>125</v>
      </c>
      <c r="Z19" s="46">
        <v>15</v>
      </c>
      <c r="AA19" s="46">
        <v>17</v>
      </c>
      <c r="AB19" s="47">
        <f t="shared" si="8"/>
        <v>113.33333333333333</v>
      </c>
      <c r="AC19" s="49"/>
      <c r="AD19" s="50"/>
    </row>
    <row r="20" spans="1:30" s="51" customFormat="1" ht="16.5" customHeight="1">
      <c r="A20" s="45" t="s">
        <v>61</v>
      </c>
      <c r="B20" s="46">
        <v>37</v>
      </c>
      <c r="C20" s="46">
        <v>52</v>
      </c>
      <c r="D20" s="47">
        <f t="shared" si="0"/>
        <v>140.54054054054055</v>
      </c>
      <c r="E20" s="46">
        <v>37</v>
      </c>
      <c r="F20" s="48">
        <v>52</v>
      </c>
      <c r="G20" s="47">
        <f t="shared" si="1"/>
        <v>140.54054054054055</v>
      </c>
      <c r="H20" s="46">
        <f>[10]Шаблон!F20+[8]Шаблон!D20</f>
        <v>5</v>
      </c>
      <c r="I20" s="46">
        <f>[11]Шаблон!F20+[9]Шаблон!D20</f>
        <v>12</v>
      </c>
      <c r="J20" s="47">
        <f t="shared" si="2"/>
        <v>240</v>
      </c>
      <c r="K20" s="46">
        <v>0</v>
      </c>
      <c r="L20" s="46">
        <v>1</v>
      </c>
      <c r="M20" s="47" t="e">
        <f t="shared" si="3"/>
        <v>#DIV/0!</v>
      </c>
      <c r="N20" s="46">
        <f>[10]Шаблон!K20+[10]Шаблон!L20</f>
        <v>3</v>
      </c>
      <c r="O20" s="46">
        <f>[11]Шаблон!K20+[11]Шаблон!L20</f>
        <v>3</v>
      </c>
      <c r="P20" s="47">
        <f t="shared" si="4"/>
        <v>100</v>
      </c>
      <c r="Q20" s="46">
        <v>37</v>
      </c>
      <c r="R20" s="46">
        <v>52</v>
      </c>
      <c r="S20" s="47">
        <f t="shared" si="5"/>
        <v>140.54054054054055</v>
      </c>
      <c r="T20" s="46">
        <v>14</v>
      </c>
      <c r="U20" s="46">
        <v>32</v>
      </c>
      <c r="V20" s="47">
        <f t="shared" si="6"/>
        <v>228.57142857142856</v>
      </c>
      <c r="W20" s="227">
        <v>14</v>
      </c>
      <c r="X20" s="46">
        <v>32</v>
      </c>
      <c r="Y20" s="47">
        <f t="shared" si="7"/>
        <v>228.57142857142856</v>
      </c>
      <c r="Z20" s="46">
        <v>9</v>
      </c>
      <c r="AA20" s="46">
        <v>32</v>
      </c>
      <c r="AB20" s="47">
        <f t="shared" si="8"/>
        <v>355.55555555555554</v>
      </c>
      <c r="AC20" s="49"/>
      <c r="AD20" s="50"/>
    </row>
    <row r="21" spans="1:30" s="51" customFormat="1" ht="16.5" customHeight="1">
      <c r="A21" s="45" t="s">
        <v>62</v>
      </c>
      <c r="B21" s="46">
        <v>44</v>
      </c>
      <c r="C21" s="46">
        <v>39</v>
      </c>
      <c r="D21" s="47">
        <f t="shared" si="0"/>
        <v>88.63636363636364</v>
      </c>
      <c r="E21" s="46">
        <v>44</v>
      </c>
      <c r="F21" s="48">
        <v>39</v>
      </c>
      <c r="G21" s="47">
        <f t="shared" si="1"/>
        <v>88.63636363636364</v>
      </c>
      <c r="H21" s="46">
        <f>[10]Шаблон!F21+[8]Шаблон!D21</f>
        <v>12</v>
      </c>
      <c r="I21" s="46">
        <f>[11]Шаблон!F21+[9]Шаблон!D21</f>
        <v>7</v>
      </c>
      <c r="J21" s="47">
        <f t="shared" si="2"/>
        <v>58.333333333333336</v>
      </c>
      <c r="K21" s="46">
        <v>7</v>
      </c>
      <c r="L21" s="46">
        <v>3</v>
      </c>
      <c r="M21" s="47">
        <f t="shared" si="3"/>
        <v>42.857142857142854</v>
      </c>
      <c r="N21" s="46">
        <f>[10]Шаблон!K21+[10]Шаблон!L21</f>
        <v>8</v>
      </c>
      <c r="O21" s="46">
        <f>[11]Шаблон!K21+[11]Шаблон!L21</f>
        <v>4</v>
      </c>
      <c r="P21" s="47">
        <f t="shared" si="4"/>
        <v>50</v>
      </c>
      <c r="Q21" s="46">
        <v>44</v>
      </c>
      <c r="R21" s="46">
        <v>39</v>
      </c>
      <c r="S21" s="47">
        <f t="shared" si="5"/>
        <v>88.63636363636364</v>
      </c>
      <c r="T21" s="46">
        <v>20</v>
      </c>
      <c r="U21" s="46">
        <v>14</v>
      </c>
      <c r="V21" s="47">
        <f t="shared" si="6"/>
        <v>70</v>
      </c>
      <c r="W21" s="227">
        <v>20</v>
      </c>
      <c r="X21" s="46">
        <v>14</v>
      </c>
      <c r="Y21" s="47">
        <f t="shared" si="7"/>
        <v>70</v>
      </c>
      <c r="Z21" s="46">
        <v>20</v>
      </c>
      <c r="AA21" s="46">
        <v>14</v>
      </c>
      <c r="AB21" s="47">
        <f t="shared" si="8"/>
        <v>70</v>
      </c>
      <c r="AC21" s="49"/>
      <c r="AD21" s="50"/>
    </row>
    <row r="22" spans="1:30" s="51" customFormat="1" ht="16.5" customHeight="1">
      <c r="A22" s="45" t="s">
        <v>63</v>
      </c>
      <c r="B22" s="46">
        <v>20</v>
      </c>
      <c r="C22" s="46">
        <v>24</v>
      </c>
      <c r="D22" s="47">
        <f t="shared" si="0"/>
        <v>120</v>
      </c>
      <c r="E22" s="46">
        <v>20</v>
      </c>
      <c r="F22" s="48">
        <v>24</v>
      </c>
      <c r="G22" s="47">
        <f t="shared" si="1"/>
        <v>120</v>
      </c>
      <c r="H22" s="46">
        <f>[10]Шаблон!F22+[8]Шаблон!D22</f>
        <v>6</v>
      </c>
      <c r="I22" s="46">
        <f>[11]Шаблон!F22+[9]Шаблон!D22</f>
        <v>7</v>
      </c>
      <c r="J22" s="47">
        <f t="shared" si="2"/>
        <v>116.66666666666667</v>
      </c>
      <c r="K22" s="46">
        <v>5</v>
      </c>
      <c r="L22" s="46">
        <v>3</v>
      </c>
      <c r="M22" s="47">
        <f t="shared" si="3"/>
        <v>60</v>
      </c>
      <c r="N22" s="46">
        <f>[10]Шаблон!K22+[10]Шаблон!L22</f>
        <v>0</v>
      </c>
      <c r="O22" s="46">
        <f>[11]Шаблон!K22+[11]Шаблон!L22</f>
        <v>1</v>
      </c>
      <c r="P22" s="47" t="e">
        <f t="shared" si="4"/>
        <v>#DIV/0!</v>
      </c>
      <c r="Q22" s="46">
        <v>20</v>
      </c>
      <c r="R22" s="46">
        <v>24</v>
      </c>
      <c r="S22" s="47">
        <f t="shared" si="5"/>
        <v>120</v>
      </c>
      <c r="T22" s="46">
        <v>12</v>
      </c>
      <c r="U22" s="46">
        <v>8</v>
      </c>
      <c r="V22" s="47">
        <f t="shared" si="6"/>
        <v>66.666666666666657</v>
      </c>
      <c r="W22" s="227">
        <v>12</v>
      </c>
      <c r="X22" s="46">
        <v>8</v>
      </c>
      <c r="Y22" s="47">
        <f t="shared" si="7"/>
        <v>66.666666666666657</v>
      </c>
      <c r="Z22" s="46">
        <v>11</v>
      </c>
      <c r="AA22" s="46">
        <v>8</v>
      </c>
      <c r="AB22" s="47">
        <f t="shared" si="8"/>
        <v>72.727272727272734</v>
      </c>
      <c r="AC22" s="49"/>
      <c r="AD22" s="50"/>
    </row>
    <row r="23" spans="1:30" s="51" customFormat="1" ht="16.5" customHeight="1">
      <c r="A23" s="45" t="s">
        <v>64</v>
      </c>
      <c r="B23" s="46">
        <v>81</v>
      </c>
      <c r="C23" s="46">
        <v>83</v>
      </c>
      <c r="D23" s="47">
        <f t="shared" si="0"/>
        <v>102.46913580246914</v>
      </c>
      <c r="E23" s="46">
        <v>58</v>
      </c>
      <c r="F23" s="48">
        <v>62</v>
      </c>
      <c r="G23" s="47">
        <f t="shared" si="1"/>
        <v>106.89655172413792</v>
      </c>
      <c r="H23" s="46">
        <f>[10]Шаблон!F23+[8]Шаблон!D23</f>
        <v>19</v>
      </c>
      <c r="I23" s="46">
        <f>[11]Шаблон!F23+[9]Шаблон!D23</f>
        <v>18</v>
      </c>
      <c r="J23" s="47">
        <f t="shared" si="2"/>
        <v>94.73684210526315</v>
      </c>
      <c r="K23" s="46">
        <v>2</v>
      </c>
      <c r="L23" s="46">
        <v>5</v>
      </c>
      <c r="M23" s="47">
        <f t="shared" si="3"/>
        <v>250</v>
      </c>
      <c r="N23" s="46">
        <f>[10]Шаблон!K23+[10]Шаблон!L23</f>
        <v>22</v>
      </c>
      <c r="O23" s="46">
        <f>[11]Шаблон!K23+[11]Шаблон!L23</f>
        <v>10</v>
      </c>
      <c r="P23" s="47">
        <f t="shared" si="4"/>
        <v>45.454545454545453</v>
      </c>
      <c r="Q23" s="46">
        <v>51</v>
      </c>
      <c r="R23" s="46">
        <v>59</v>
      </c>
      <c r="S23" s="47">
        <f t="shared" si="5"/>
        <v>115.68627450980394</v>
      </c>
      <c r="T23" s="46">
        <v>52</v>
      </c>
      <c r="U23" s="46">
        <v>21</v>
      </c>
      <c r="V23" s="47">
        <f t="shared" si="6"/>
        <v>40.384615384615387</v>
      </c>
      <c r="W23" s="227">
        <v>29</v>
      </c>
      <c r="X23" s="46">
        <v>19</v>
      </c>
      <c r="Y23" s="47">
        <f t="shared" si="7"/>
        <v>65.517241379310349</v>
      </c>
      <c r="Z23" s="46">
        <v>28</v>
      </c>
      <c r="AA23" s="46">
        <v>17</v>
      </c>
      <c r="AB23" s="47">
        <f t="shared" si="8"/>
        <v>60.714285714285708</v>
      </c>
      <c r="AC23" s="49"/>
      <c r="AD23" s="50"/>
    </row>
    <row r="24" spans="1:30" s="51" customFormat="1" ht="16.5" customHeight="1">
      <c r="A24" s="45" t="s">
        <v>65</v>
      </c>
      <c r="B24" s="46">
        <v>66</v>
      </c>
      <c r="C24" s="46">
        <v>80</v>
      </c>
      <c r="D24" s="47">
        <f t="shared" si="0"/>
        <v>121.21212121212122</v>
      </c>
      <c r="E24" s="46">
        <v>58</v>
      </c>
      <c r="F24" s="48">
        <v>76</v>
      </c>
      <c r="G24" s="47">
        <f t="shared" si="1"/>
        <v>131.0344827586207</v>
      </c>
      <c r="H24" s="46">
        <f>[10]Шаблон!F24+[8]Шаблон!D24</f>
        <v>27</v>
      </c>
      <c r="I24" s="46">
        <f>[11]Шаблон!F24+[9]Шаблон!D24</f>
        <v>18</v>
      </c>
      <c r="J24" s="47">
        <f t="shared" si="2"/>
        <v>66.666666666666657</v>
      </c>
      <c r="K24" s="46">
        <v>6</v>
      </c>
      <c r="L24" s="46">
        <v>12</v>
      </c>
      <c r="M24" s="47">
        <f t="shared" si="3"/>
        <v>200</v>
      </c>
      <c r="N24" s="46">
        <f>[10]Шаблон!K24+[10]Шаблон!L24</f>
        <v>15</v>
      </c>
      <c r="O24" s="46">
        <f>[11]Шаблон!K24+[11]Шаблон!L24</f>
        <v>13</v>
      </c>
      <c r="P24" s="47">
        <f t="shared" si="4"/>
        <v>86.666666666666671</v>
      </c>
      <c r="Q24" s="46">
        <v>56</v>
      </c>
      <c r="R24" s="46">
        <v>76</v>
      </c>
      <c r="S24" s="47">
        <f t="shared" si="5"/>
        <v>135.71428571428572</v>
      </c>
      <c r="T24" s="46">
        <v>23</v>
      </c>
      <c r="U24" s="46">
        <v>29</v>
      </c>
      <c r="V24" s="47">
        <f t="shared" si="6"/>
        <v>126.08695652173914</v>
      </c>
      <c r="W24" s="227">
        <v>18</v>
      </c>
      <c r="X24" s="46">
        <v>26</v>
      </c>
      <c r="Y24" s="47">
        <f t="shared" si="7"/>
        <v>144.44444444444443</v>
      </c>
      <c r="Z24" s="46">
        <v>18</v>
      </c>
      <c r="AA24" s="46">
        <v>21</v>
      </c>
      <c r="AB24" s="47">
        <f t="shared" si="8"/>
        <v>116.66666666666667</v>
      </c>
      <c r="AC24" s="49"/>
      <c r="AD24" s="50"/>
    </row>
    <row r="25" spans="1:30" s="51" customFormat="1" ht="16.5" customHeight="1">
      <c r="A25" s="45" t="s">
        <v>66</v>
      </c>
      <c r="B25" s="46">
        <v>24</v>
      </c>
      <c r="C25" s="46">
        <v>50</v>
      </c>
      <c r="D25" s="47">
        <f t="shared" si="0"/>
        <v>208.33333333333334</v>
      </c>
      <c r="E25" s="46">
        <v>22</v>
      </c>
      <c r="F25" s="48">
        <v>48</v>
      </c>
      <c r="G25" s="47">
        <f t="shared" si="1"/>
        <v>218.18181818181816</v>
      </c>
      <c r="H25" s="46">
        <f>[10]Шаблон!F25+[8]Шаблон!D25</f>
        <v>3</v>
      </c>
      <c r="I25" s="46">
        <f>[11]Шаблон!F25+[9]Шаблон!D25</f>
        <v>3</v>
      </c>
      <c r="J25" s="47">
        <f t="shared" si="2"/>
        <v>100</v>
      </c>
      <c r="K25" s="46">
        <v>1</v>
      </c>
      <c r="L25" s="46">
        <v>4</v>
      </c>
      <c r="M25" s="47">
        <f t="shared" si="3"/>
        <v>400</v>
      </c>
      <c r="N25" s="46">
        <f>[10]Шаблон!K25+[10]Шаблон!L25</f>
        <v>0</v>
      </c>
      <c r="O25" s="46">
        <f>[11]Шаблон!K25+[11]Шаблон!L25</f>
        <v>0</v>
      </c>
      <c r="P25" s="47" t="e">
        <f t="shared" si="4"/>
        <v>#DIV/0!</v>
      </c>
      <c r="Q25" s="46">
        <v>21</v>
      </c>
      <c r="R25" s="46">
        <v>46</v>
      </c>
      <c r="S25" s="47">
        <f t="shared" si="5"/>
        <v>219.04761904761907</v>
      </c>
      <c r="T25" s="46">
        <v>16</v>
      </c>
      <c r="U25" s="46">
        <v>20</v>
      </c>
      <c r="V25" s="47">
        <f t="shared" si="6"/>
        <v>125</v>
      </c>
      <c r="W25" s="227">
        <v>14</v>
      </c>
      <c r="X25" s="46">
        <v>18</v>
      </c>
      <c r="Y25" s="47">
        <f t="shared" si="7"/>
        <v>128.57142857142858</v>
      </c>
      <c r="Z25" s="46">
        <v>14</v>
      </c>
      <c r="AA25" s="46">
        <v>16</v>
      </c>
      <c r="AB25" s="47">
        <f t="shared" si="8"/>
        <v>114.28571428571428</v>
      </c>
      <c r="AC25" s="49"/>
      <c r="AD25" s="50"/>
    </row>
    <row r="26" spans="1:30" s="51" customFormat="1" ht="16.5" customHeight="1">
      <c r="A26" s="45" t="s">
        <v>67</v>
      </c>
      <c r="B26" s="46">
        <v>42</v>
      </c>
      <c r="C26" s="46">
        <v>64</v>
      </c>
      <c r="D26" s="47">
        <f t="shared" si="0"/>
        <v>152.38095238095238</v>
      </c>
      <c r="E26" s="46">
        <v>37</v>
      </c>
      <c r="F26" s="48">
        <v>60</v>
      </c>
      <c r="G26" s="47">
        <f t="shared" si="1"/>
        <v>162.16216216216216</v>
      </c>
      <c r="H26" s="46">
        <f>[10]Шаблон!F26+[8]Шаблон!D26</f>
        <v>8</v>
      </c>
      <c r="I26" s="46">
        <f>[11]Шаблон!F26+[9]Шаблон!D26</f>
        <v>17</v>
      </c>
      <c r="J26" s="47">
        <f t="shared" si="2"/>
        <v>212.5</v>
      </c>
      <c r="K26" s="46">
        <v>3</v>
      </c>
      <c r="L26" s="46">
        <v>2</v>
      </c>
      <c r="M26" s="47">
        <f t="shared" si="3"/>
        <v>66.666666666666657</v>
      </c>
      <c r="N26" s="46">
        <f>[10]Шаблон!K26+[10]Шаблон!L26</f>
        <v>3</v>
      </c>
      <c r="O26" s="46">
        <f>[11]Шаблон!K26+[11]Шаблон!L26</f>
        <v>2</v>
      </c>
      <c r="P26" s="47">
        <f t="shared" si="4"/>
        <v>66.666666666666657</v>
      </c>
      <c r="Q26" s="46">
        <v>34</v>
      </c>
      <c r="R26" s="46">
        <v>59</v>
      </c>
      <c r="S26" s="47">
        <f t="shared" si="5"/>
        <v>173.52941176470588</v>
      </c>
      <c r="T26" s="46">
        <v>22</v>
      </c>
      <c r="U26" s="46">
        <v>27</v>
      </c>
      <c r="V26" s="47">
        <f t="shared" si="6"/>
        <v>122.72727272727273</v>
      </c>
      <c r="W26" s="227">
        <v>16</v>
      </c>
      <c r="X26" s="46">
        <v>27</v>
      </c>
      <c r="Y26" s="47">
        <f t="shared" si="7"/>
        <v>168.75</v>
      </c>
      <c r="Z26" s="46">
        <v>14</v>
      </c>
      <c r="AA26" s="46">
        <v>26</v>
      </c>
      <c r="AB26" s="47">
        <f t="shared" si="8"/>
        <v>185.71428571428572</v>
      </c>
      <c r="AC26" s="49"/>
      <c r="AD26" s="50"/>
    </row>
    <row r="27" spans="1:30" s="51" customFormat="1" ht="16.5" customHeight="1">
      <c r="A27" s="45" t="s">
        <v>68</v>
      </c>
      <c r="B27" s="46">
        <v>14</v>
      </c>
      <c r="C27" s="46">
        <v>18</v>
      </c>
      <c r="D27" s="47">
        <f t="shared" si="0"/>
        <v>128.57142857142858</v>
      </c>
      <c r="E27" s="46">
        <v>13</v>
      </c>
      <c r="F27" s="48">
        <v>18</v>
      </c>
      <c r="G27" s="47">
        <f t="shared" si="1"/>
        <v>138.46153846153845</v>
      </c>
      <c r="H27" s="46">
        <f>[10]Шаблон!F27+[8]Шаблон!D27</f>
        <v>1</v>
      </c>
      <c r="I27" s="46">
        <f>[11]Шаблон!F27+[9]Шаблон!D27</f>
        <v>0</v>
      </c>
      <c r="J27" s="47">
        <f t="shared" si="2"/>
        <v>0</v>
      </c>
      <c r="K27" s="46">
        <v>1</v>
      </c>
      <c r="L27" s="46">
        <v>0</v>
      </c>
      <c r="M27" s="47">
        <f t="shared" si="3"/>
        <v>0</v>
      </c>
      <c r="N27" s="46">
        <f>[10]Шаблон!K27+[10]Шаблон!L27</f>
        <v>0</v>
      </c>
      <c r="O27" s="46">
        <f>[11]Шаблон!K27+[11]Шаблон!L27</f>
        <v>0</v>
      </c>
      <c r="P27" s="47" t="e">
        <f t="shared" si="4"/>
        <v>#DIV/0!</v>
      </c>
      <c r="Q27" s="46">
        <v>12</v>
      </c>
      <c r="R27" s="46">
        <v>17</v>
      </c>
      <c r="S27" s="47">
        <f t="shared" si="5"/>
        <v>141.66666666666669</v>
      </c>
      <c r="T27" s="46">
        <v>5</v>
      </c>
      <c r="U27" s="46">
        <v>4</v>
      </c>
      <c r="V27" s="47">
        <f t="shared" si="6"/>
        <v>80</v>
      </c>
      <c r="W27" s="227">
        <v>5</v>
      </c>
      <c r="X27" s="46">
        <v>4</v>
      </c>
      <c r="Y27" s="47">
        <f t="shared" si="7"/>
        <v>80</v>
      </c>
      <c r="Z27" s="46">
        <v>4</v>
      </c>
      <c r="AA27" s="46">
        <v>4</v>
      </c>
      <c r="AB27" s="47">
        <f t="shared" si="8"/>
        <v>100</v>
      </c>
      <c r="AC27" s="49"/>
      <c r="AD27" s="50"/>
    </row>
    <row r="28" spans="1:30" s="51" customFormat="1" ht="16.5" customHeight="1">
      <c r="A28" s="45" t="s">
        <v>69</v>
      </c>
      <c r="B28" s="46">
        <v>24</v>
      </c>
      <c r="C28" s="46">
        <v>43</v>
      </c>
      <c r="D28" s="47">
        <f t="shared" si="0"/>
        <v>179.16666666666669</v>
      </c>
      <c r="E28" s="46">
        <v>23</v>
      </c>
      <c r="F28" s="48">
        <v>42</v>
      </c>
      <c r="G28" s="47">
        <f t="shared" si="1"/>
        <v>182.60869565217391</v>
      </c>
      <c r="H28" s="46">
        <f>[10]Шаблон!F28+[8]Шаблон!D28</f>
        <v>2</v>
      </c>
      <c r="I28" s="46">
        <f>[11]Шаблон!F28+[9]Шаблон!D28</f>
        <v>1</v>
      </c>
      <c r="J28" s="47">
        <f t="shared" si="2"/>
        <v>50</v>
      </c>
      <c r="K28" s="46">
        <v>0</v>
      </c>
      <c r="L28" s="46">
        <v>6</v>
      </c>
      <c r="M28" s="47" t="e">
        <f t="shared" si="3"/>
        <v>#DIV/0!</v>
      </c>
      <c r="N28" s="46">
        <f>[10]Шаблон!K28+[10]Шаблон!L28</f>
        <v>0</v>
      </c>
      <c r="O28" s="46">
        <f>[11]Шаблон!K28+[11]Шаблон!L28</f>
        <v>0</v>
      </c>
      <c r="P28" s="47" t="e">
        <f t="shared" si="4"/>
        <v>#DIV/0!</v>
      </c>
      <c r="Q28" s="46">
        <v>21</v>
      </c>
      <c r="R28" s="46">
        <v>42</v>
      </c>
      <c r="S28" s="47">
        <f t="shared" si="5"/>
        <v>200</v>
      </c>
      <c r="T28" s="46">
        <v>17</v>
      </c>
      <c r="U28" s="46">
        <v>19</v>
      </c>
      <c r="V28" s="47">
        <f t="shared" si="6"/>
        <v>111.76470588235294</v>
      </c>
      <c r="W28" s="227">
        <v>16</v>
      </c>
      <c r="X28" s="46">
        <v>18</v>
      </c>
      <c r="Y28" s="47">
        <f t="shared" si="7"/>
        <v>112.5</v>
      </c>
      <c r="Z28" s="46">
        <v>16</v>
      </c>
      <c r="AA28" s="46">
        <v>16</v>
      </c>
      <c r="AB28" s="47">
        <f t="shared" si="8"/>
        <v>100</v>
      </c>
      <c r="AC28" s="49"/>
      <c r="AD28" s="50"/>
    </row>
    <row r="29" spans="1:30" s="51" customFormat="1" ht="16.5" customHeight="1">
      <c r="A29" s="45" t="s">
        <v>70</v>
      </c>
      <c r="B29" s="46">
        <v>40</v>
      </c>
      <c r="C29" s="46">
        <v>39</v>
      </c>
      <c r="D29" s="47">
        <f t="shared" si="0"/>
        <v>97.5</v>
      </c>
      <c r="E29" s="46">
        <v>37</v>
      </c>
      <c r="F29" s="53">
        <v>36</v>
      </c>
      <c r="G29" s="47">
        <f t="shared" si="1"/>
        <v>97.297297297297305</v>
      </c>
      <c r="H29" s="46">
        <f>[10]Шаблон!F29+[8]Шаблон!D29</f>
        <v>3</v>
      </c>
      <c r="I29" s="46">
        <f>[11]Шаблон!F29+[9]Шаблон!D29</f>
        <v>5</v>
      </c>
      <c r="J29" s="47">
        <f t="shared" si="2"/>
        <v>166.66666666666669</v>
      </c>
      <c r="K29" s="46">
        <v>2</v>
      </c>
      <c r="L29" s="46">
        <v>2</v>
      </c>
      <c r="M29" s="47">
        <f t="shared" si="3"/>
        <v>100</v>
      </c>
      <c r="N29" s="46">
        <f>[10]Шаблон!K29+[10]Шаблон!L29</f>
        <v>2</v>
      </c>
      <c r="O29" s="46">
        <f>[11]Шаблон!K29+[11]Шаблон!L29</f>
        <v>4</v>
      </c>
      <c r="P29" s="47">
        <f t="shared" si="4"/>
        <v>200</v>
      </c>
      <c r="Q29" s="46">
        <v>37</v>
      </c>
      <c r="R29" s="46">
        <v>35</v>
      </c>
      <c r="S29" s="47">
        <f t="shared" si="5"/>
        <v>94.594594594594597</v>
      </c>
      <c r="T29" s="46">
        <v>29</v>
      </c>
      <c r="U29" s="46">
        <v>11</v>
      </c>
      <c r="V29" s="47">
        <f t="shared" si="6"/>
        <v>37.931034482758619</v>
      </c>
      <c r="W29" s="227">
        <v>26</v>
      </c>
      <c r="X29" s="46">
        <v>11</v>
      </c>
      <c r="Y29" s="47">
        <f t="shared" si="7"/>
        <v>42.307692307692307</v>
      </c>
      <c r="Z29" s="46">
        <v>25</v>
      </c>
      <c r="AA29" s="46">
        <v>11</v>
      </c>
      <c r="AB29" s="47">
        <f t="shared" si="8"/>
        <v>44</v>
      </c>
      <c r="AC29" s="49"/>
      <c r="AD29" s="50"/>
    </row>
    <row r="30" spans="1:30" s="51" customFormat="1" ht="16.5" customHeight="1">
      <c r="A30" s="45" t="s">
        <v>71</v>
      </c>
      <c r="B30" s="46">
        <v>4</v>
      </c>
      <c r="C30" s="46">
        <v>32</v>
      </c>
      <c r="D30" s="47">
        <f t="shared" si="0"/>
        <v>800</v>
      </c>
      <c r="E30" s="46">
        <v>4</v>
      </c>
      <c r="F30" s="48">
        <v>32</v>
      </c>
      <c r="G30" s="47">
        <f t="shared" si="1"/>
        <v>800</v>
      </c>
      <c r="H30" s="46">
        <f>[10]Шаблон!F30+[8]Шаблон!D30</f>
        <v>0</v>
      </c>
      <c r="I30" s="46">
        <f>[11]Шаблон!F30+[9]Шаблон!D30</f>
        <v>5</v>
      </c>
      <c r="J30" s="47" t="e">
        <f t="shared" si="2"/>
        <v>#DIV/0!</v>
      </c>
      <c r="K30" s="46">
        <v>0</v>
      </c>
      <c r="L30" s="46">
        <v>2</v>
      </c>
      <c r="M30" s="47" t="e">
        <f t="shared" si="3"/>
        <v>#DIV/0!</v>
      </c>
      <c r="N30" s="46">
        <f>[10]Шаблон!K30+[10]Шаблон!L30</f>
        <v>0</v>
      </c>
      <c r="O30" s="46">
        <f>[11]Шаблон!K30+[11]Шаблон!L30</f>
        <v>3</v>
      </c>
      <c r="P30" s="47" t="e">
        <f t="shared" si="4"/>
        <v>#DIV/0!</v>
      </c>
      <c r="Q30" s="46">
        <v>4</v>
      </c>
      <c r="R30" s="46">
        <v>29</v>
      </c>
      <c r="S30" s="47">
        <f t="shared" si="5"/>
        <v>725</v>
      </c>
      <c r="T30" s="46">
        <v>4</v>
      </c>
      <c r="U30" s="46">
        <v>18</v>
      </c>
      <c r="V30" s="47">
        <f t="shared" si="6"/>
        <v>450</v>
      </c>
      <c r="W30" s="227">
        <v>4</v>
      </c>
      <c r="X30" s="46">
        <v>18</v>
      </c>
      <c r="Y30" s="47">
        <f t="shared" si="7"/>
        <v>450</v>
      </c>
      <c r="Z30" s="46">
        <v>4</v>
      </c>
      <c r="AA30" s="46">
        <v>12</v>
      </c>
      <c r="AB30" s="47">
        <f t="shared" si="8"/>
        <v>300</v>
      </c>
      <c r="AC30" s="49"/>
      <c r="AD30" s="50"/>
    </row>
    <row r="31" spans="1:30" s="51" customFormat="1" ht="16.5" customHeight="1">
      <c r="A31" s="45" t="s">
        <v>72</v>
      </c>
      <c r="B31" s="46">
        <v>51</v>
      </c>
      <c r="C31" s="46">
        <v>58</v>
      </c>
      <c r="D31" s="47">
        <f t="shared" si="0"/>
        <v>113.72549019607843</v>
      </c>
      <c r="E31" s="46">
        <v>50</v>
      </c>
      <c r="F31" s="48">
        <v>55</v>
      </c>
      <c r="G31" s="47">
        <f t="shared" si="1"/>
        <v>110.00000000000001</v>
      </c>
      <c r="H31" s="46">
        <f>[10]Шаблон!F31+[8]Шаблон!D31</f>
        <v>15</v>
      </c>
      <c r="I31" s="46">
        <f>[11]Шаблон!F31+[9]Шаблон!D31</f>
        <v>14</v>
      </c>
      <c r="J31" s="47">
        <f t="shared" si="2"/>
        <v>93.333333333333329</v>
      </c>
      <c r="K31" s="46">
        <v>4</v>
      </c>
      <c r="L31" s="46">
        <v>4</v>
      </c>
      <c r="M31" s="47">
        <f t="shared" si="3"/>
        <v>100</v>
      </c>
      <c r="N31" s="46">
        <f>[10]Шаблон!K31+[10]Шаблон!L31</f>
        <v>0</v>
      </c>
      <c r="O31" s="46">
        <f>[11]Шаблон!K31+[11]Шаблон!L31</f>
        <v>9</v>
      </c>
      <c r="P31" s="47" t="e">
        <f t="shared" si="4"/>
        <v>#DIV/0!</v>
      </c>
      <c r="Q31" s="46">
        <v>49</v>
      </c>
      <c r="R31" s="46">
        <v>55</v>
      </c>
      <c r="S31" s="47">
        <f t="shared" si="5"/>
        <v>112.24489795918366</v>
      </c>
      <c r="T31" s="46">
        <v>23</v>
      </c>
      <c r="U31" s="46">
        <v>31</v>
      </c>
      <c r="V31" s="47">
        <f t="shared" si="6"/>
        <v>134.78260869565219</v>
      </c>
      <c r="W31" s="227">
        <v>22</v>
      </c>
      <c r="X31" s="46">
        <v>30</v>
      </c>
      <c r="Y31" s="47">
        <f t="shared" si="7"/>
        <v>136.36363636363635</v>
      </c>
      <c r="Z31" s="46">
        <v>19</v>
      </c>
      <c r="AA31" s="46">
        <v>25</v>
      </c>
      <c r="AB31" s="47">
        <f t="shared" si="8"/>
        <v>131.57894736842107</v>
      </c>
      <c r="AC31" s="49"/>
      <c r="AD31" s="50"/>
    </row>
    <row r="32" spans="1:30" s="51" customFormat="1" ht="16.5" customHeight="1">
      <c r="A32" s="45" t="s">
        <v>73</v>
      </c>
      <c r="B32" s="46">
        <v>0</v>
      </c>
      <c r="C32" s="46">
        <v>2</v>
      </c>
      <c r="D32" s="47" t="e">
        <f t="shared" si="0"/>
        <v>#DIV/0!</v>
      </c>
      <c r="E32" s="46">
        <v>0</v>
      </c>
      <c r="F32" s="48">
        <v>2</v>
      </c>
      <c r="G32" s="47" t="e">
        <f t="shared" si="1"/>
        <v>#DIV/0!</v>
      </c>
      <c r="H32" s="46">
        <f>[10]Шаблон!F32+[8]Шаблон!D32</f>
        <v>0</v>
      </c>
      <c r="I32" s="46">
        <f>[11]Шаблон!F32+[9]Шаблон!D32</f>
        <v>2</v>
      </c>
      <c r="J32" s="47" t="e">
        <f t="shared" si="2"/>
        <v>#DIV/0!</v>
      </c>
      <c r="K32" s="46">
        <v>0</v>
      </c>
      <c r="L32" s="46">
        <v>0</v>
      </c>
      <c r="M32" s="47" t="e">
        <f t="shared" si="3"/>
        <v>#DIV/0!</v>
      </c>
      <c r="N32" s="46">
        <f>[10]Шаблон!K32+[10]Шаблон!L32</f>
        <v>0</v>
      </c>
      <c r="O32" s="46">
        <f>[11]Шаблон!K32+[11]Шаблон!L32</f>
        <v>2</v>
      </c>
      <c r="P32" s="47" t="e">
        <f t="shared" si="4"/>
        <v>#DIV/0!</v>
      </c>
      <c r="Q32" s="46">
        <v>0</v>
      </c>
      <c r="R32" s="46">
        <v>2</v>
      </c>
      <c r="S32" s="47" t="e">
        <f t="shared" si="5"/>
        <v>#DIV/0!</v>
      </c>
      <c r="T32" s="46">
        <v>0</v>
      </c>
      <c r="U32" s="46">
        <v>0</v>
      </c>
      <c r="V32" s="47" t="e">
        <f t="shared" si="6"/>
        <v>#DIV/0!</v>
      </c>
      <c r="W32" s="227">
        <v>0</v>
      </c>
      <c r="X32" s="46">
        <v>0</v>
      </c>
      <c r="Y32" s="47" t="e">
        <f t="shared" si="7"/>
        <v>#DIV/0!</v>
      </c>
      <c r="Z32" s="46">
        <v>0</v>
      </c>
      <c r="AA32" s="46">
        <v>0</v>
      </c>
      <c r="AB32" s="47" t="e">
        <f t="shared" si="8"/>
        <v>#DIV/0!</v>
      </c>
      <c r="AC32" s="49"/>
      <c r="AD32" s="50"/>
    </row>
    <row r="33" spans="1:28" ht="15.6">
      <c r="A33" s="204" t="s">
        <v>74</v>
      </c>
      <c r="B33" s="219">
        <v>2</v>
      </c>
      <c r="C33" s="219">
        <v>2</v>
      </c>
      <c r="D33" s="47">
        <f t="shared" si="0"/>
        <v>100</v>
      </c>
      <c r="E33" s="219">
        <v>2</v>
      </c>
      <c r="F33" s="219">
        <v>2</v>
      </c>
      <c r="G33" s="47">
        <f t="shared" si="1"/>
        <v>100</v>
      </c>
      <c r="H33" s="46">
        <f>[10]Шаблон!F33+[8]Шаблон!D33</f>
        <v>0</v>
      </c>
      <c r="I33" s="46">
        <f>[11]Шаблон!F33+[9]Шаблон!D33</f>
        <v>0</v>
      </c>
      <c r="J33" s="47" t="e">
        <f t="shared" si="2"/>
        <v>#DIV/0!</v>
      </c>
      <c r="K33" s="230">
        <v>0</v>
      </c>
      <c r="L33" s="230">
        <v>0</v>
      </c>
      <c r="M33" s="47" t="e">
        <f t="shared" si="3"/>
        <v>#DIV/0!</v>
      </c>
      <c r="N33" s="46">
        <f>[10]Шаблон!K33+[10]Шаблон!L33</f>
        <v>0</v>
      </c>
      <c r="O33" s="46">
        <f>[11]Шаблон!K33+[11]Шаблон!L33</f>
        <v>0</v>
      </c>
      <c r="P33" s="47" t="e">
        <f t="shared" si="4"/>
        <v>#DIV/0!</v>
      </c>
      <c r="Q33" s="230">
        <v>2</v>
      </c>
      <c r="R33" s="230">
        <v>2</v>
      </c>
      <c r="S33" s="47">
        <f t="shared" si="5"/>
        <v>100</v>
      </c>
      <c r="T33" s="230">
        <v>2</v>
      </c>
      <c r="U33" s="230">
        <v>0</v>
      </c>
      <c r="V33" s="47">
        <f t="shared" si="6"/>
        <v>0</v>
      </c>
      <c r="W33" s="227">
        <v>2</v>
      </c>
      <c r="X33" s="230">
        <v>0</v>
      </c>
      <c r="Y33" s="47">
        <f t="shared" si="7"/>
        <v>0</v>
      </c>
      <c r="Z33" s="233">
        <v>2</v>
      </c>
      <c r="AA33" s="233">
        <v>0</v>
      </c>
      <c r="AB33" s="47">
        <f t="shared" si="8"/>
        <v>0</v>
      </c>
    </row>
    <row r="34" spans="1:28" ht="15.6">
      <c r="A34" s="204" t="s">
        <v>75</v>
      </c>
      <c r="B34" s="219">
        <v>24</v>
      </c>
      <c r="C34" s="219">
        <v>40</v>
      </c>
      <c r="D34" s="47">
        <f t="shared" si="0"/>
        <v>166.66666666666669</v>
      </c>
      <c r="E34" s="219">
        <v>22</v>
      </c>
      <c r="F34" s="234">
        <v>37</v>
      </c>
      <c r="G34" s="47">
        <f t="shared" si="1"/>
        <v>168.18181818181819</v>
      </c>
      <c r="H34" s="46">
        <f>[10]Шаблон!F34+[8]Шаблон!D34</f>
        <v>5</v>
      </c>
      <c r="I34" s="46">
        <f>[11]Шаблон!F34+[9]Шаблон!D34</f>
        <v>10</v>
      </c>
      <c r="J34" s="47">
        <f t="shared" si="2"/>
        <v>200</v>
      </c>
      <c r="K34" s="231">
        <v>6</v>
      </c>
      <c r="L34" s="231">
        <v>2</v>
      </c>
      <c r="M34" s="47">
        <f t="shared" si="3"/>
        <v>33.333333333333329</v>
      </c>
      <c r="N34" s="46">
        <f>[10]Шаблон!K34+[10]Шаблон!L34</f>
        <v>1</v>
      </c>
      <c r="O34" s="46">
        <f>[11]Шаблон!K34+[11]Шаблон!L34</f>
        <v>1</v>
      </c>
      <c r="P34" s="47">
        <f t="shared" si="4"/>
        <v>100</v>
      </c>
      <c r="Q34" s="231">
        <v>22</v>
      </c>
      <c r="R34" s="231">
        <v>36</v>
      </c>
      <c r="S34" s="47">
        <f t="shared" si="5"/>
        <v>163.63636363636365</v>
      </c>
      <c r="T34" s="231">
        <v>12</v>
      </c>
      <c r="U34" s="231">
        <v>14</v>
      </c>
      <c r="V34" s="47">
        <f t="shared" si="6"/>
        <v>116.66666666666667</v>
      </c>
      <c r="W34" s="227">
        <v>10</v>
      </c>
      <c r="X34" s="231">
        <v>13</v>
      </c>
      <c r="Y34" s="47">
        <f t="shared" si="7"/>
        <v>130</v>
      </c>
      <c r="Z34" s="233">
        <v>10</v>
      </c>
      <c r="AA34" s="233">
        <v>12</v>
      </c>
      <c r="AB34" s="47">
        <f t="shared" si="8"/>
        <v>120</v>
      </c>
    </row>
    <row r="35" spans="1:28" ht="15.6">
      <c r="A35" s="204" t="s">
        <v>76</v>
      </c>
      <c r="B35" s="219">
        <v>23</v>
      </c>
      <c r="C35" s="219">
        <v>35</v>
      </c>
      <c r="D35" s="47">
        <f t="shared" si="0"/>
        <v>152.17391304347828</v>
      </c>
      <c r="E35" s="219">
        <v>20</v>
      </c>
      <c r="F35" s="234">
        <v>32</v>
      </c>
      <c r="G35" s="47">
        <f t="shared" si="1"/>
        <v>160</v>
      </c>
      <c r="H35" s="46">
        <f>[10]Шаблон!F35+[8]Шаблон!D35</f>
        <v>8</v>
      </c>
      <c r="I35" s="46">
        <f>[11]Шаблон!F35+[9]Шаблон!D35</f>
        <v>11</v>
      </c>
      <c r="J35" s="47">
        <f t="shared" si="2"/>
        <v>137.5</v>
      </c>
      <c r="K35" s="231">
        <v>1</v>
      </c>
      <c r="L35" s="231">
        <v>5</v>
      </c>
      <c r="M35" s="47">
        <f t="shared" si="3"/>
        <v>500</v>
      </c>
      <c r="N35" s="46">
        <f>[10]Шаблон!K35+[10]Шаблон!L35</f>
        <v>2</v>
      </c>
      <c r="O35" s="46">
        <f>[11]Шаблон!K35+[11]Шаблон!L35</f>
        <v>3</v>
      </c>
      <c r="P35" s="47">
        <f t="shared" si="4"/>
        <v>150</v>
      </c>
      <c r="Q35" s="231">
        <v>17</v>
      </c>
      <c r="R35" s="231">
        <v>27</v>
      </c>
      <c r="S35" s="47">
        <f t="shared" si="5"/>
        <v>158.8235294117647</v>
      </c>
      <c r="T35" s="231">
        <v>14</v>
      </c>
      <c r="U35" s="231">
        <v>22</v>
      </c>
      <c r="V35" s="47">
        <f t="shared" si="6"/>
        <v>157.14285714285714</v>
      </c>
      <c r="W35" s="227">
        <v>11</v>
      </c>
      <c r="X35" s="231">
        <v>19</v>
      </c>
      <c r="Y35" s="47">
        <f t="shared" si="7"/>
        <v>172.72727272727272</v>
      </c>
      <c r="Z35" s="233">
        <v>9</v>
      </c>
      <c r="AA35" s="233">
        <v>12</v>
      </c>
      <c r="AB35" s="47">
        <f t="shared" si="8"/>
        <v>133.33333333333331</v>
      </c>
    </row>
    <row r="36" spans="1:28" ht="15.6">
      <c r="A36" s="204" t="s">
        <v>77</v>
      </c>
      <c r="B36" s="219">
        <v>5</v>
      </c>
      <c r="C36" s="219">
        <v>10</v>
      </c>
      <c r="D36" s="47">
        <f t="shared" si="0"/>
        <v>200</v>
      </c>
      <c r="E36" s="219">
        <v>4</v>
      </c>
      <c r="F36" s="234">
        <v>7</v>
      </c>
      <c r="G36" s="47">
        <f t="shared" si="1"/>
        <v>175</v>
      </c>
      <c r="H36" s="46">
        <f>[10]Шаблон!F36+[8]Шаблон!D36</f>
        <v>0</v>
      </c>
      <c r="I36" s="46">
        <f>[11]Шаблон!F36+[9]Шаблон!D36</f>
        <v>1</v>
      </c>
      <c r="J36" s="47" t="e">
        <f t="shared" si="2"/>
        <v>#DIV/0!</v>
      </c>
      <c r="K36" s="231">
        <v>0</v>
      </c>
      <c r="L36" s="231">
        <v>0</v>
      </c>
      <c r="M36" s="47" t="e">
        <f t="shared" si="3"/>
        <v>#DIV/0!</v>
      </c>
      <c r="N36" s="46">
        <f>[10]Шаблон!K36+[10]Шаблон!L36</f>
        <v>0</v>
      </c>
      <c r="O36" s="46">
        <f>[11]Шаблон!K36+[11]Шаблон!L36</f>
        <v>0</v>
      </c>
      <c r="P36" s="47" t="e">
        <f t="shared" si="4"/>
        <v>#DIV/0!</v>
      </c>
      <c r="Q36" s="231">
        <v>3</v>
      </c>
      <c r="R36" s="231">
        <v>7</v>
      </c>
      <c r="S36" s="47">
        <f t="shared" si="5"/>
        <v>233.33333333333334</v>
      </c>
      <c r="T36" s="231">
        <v>4</v>
      </c>
      <c r="U36" s="231">
        <v>5</v>
      </c>
      <c r="V36" s="47">
        <f t="shared" si="6"/>
        <v>125</v>
      </c>
      <c r="W36" s="227">
        <v>3</v>
      </c>
      <c r="X36" s="231">
        <v>4</v>
      </c>
      <c r="Y36" s="47">
        <f t="shared" si="7"/>
        <v>133.33333333333331</v>
      </c>
      <c r="Z36" s="233">
        <v>3</v>
      </c>
      <c r="AA36" s="233">
        <v>2</v>
      </c>
      <c r="AB36" s="47">
        <f t="shared" si="8"/>
        <v>66.666666666666657</v>
      </c>
    </row>
    <row r="37" spans="1:28">
      <c r="B37" s="235"/>
      <c r="C37" s="235"/>
      <c r="D37" s="235"/>
      <c r="E37" s="235"/>
      <c r="F37" s="235"/>
      <c r="G37" s="235"/>
      <c r="H37" s="229"/>
      <c r="I37" s="235"/>
      <c r="J37" s="235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5"/>
      <c r="AA37" s="235"/>
      <c r="AB37" s="235"/>
    </row>
    <row r="38" spans="1:28"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1:28"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1:28"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1:28"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42" spans="1:28"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8"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8"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1:28"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1:28"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1:28"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8"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11:25"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</row>
    <row r="50" spans="11:25"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</row>
    <row r="51" spans="11:25"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</row>
    <row r="52" spans="11:25"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</row>
    <row r="53" spans="11:25"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</row>
    <row r="54" spans="11:25"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</row>
    <row r="55" spans="11:25"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</row>
    <row r="56" spans="11:25"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</row>
    <row r="57" spans="11:25"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</row>
    <row r="58" spans="11:25"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</row>
    <row r="59" spans="11:25"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</row>
    <row r="60" spans="11:25"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</row>
    <row r="61" spans="11:25"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  <row r="62" spans="11:25"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</row>
    <row r="63" spans="11:25"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</row>
    <row r="64" spans="11:25"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</row>
    <row r="65" spans="11:25"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spans="11:25"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</row>
    <row r="67" spans="11:25"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</row>
    <row r="68" spans="11:25"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</row>
    <row r="69" spans="11:25"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</row>
    <row r="70" spans="11:25"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</row>
    <row r="71" spans="11:25"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</row>
    <row r="72" spans="11:25"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</row>
    <row r="73" spans="11:25"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</row>
    <row r="74" spans="11:25"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</row>
    <row r="75" spans="11:25"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</row>
    <row r="76" spans="11:25"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</row>
    <row r="77" spans="11:25"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</row>
    <row r="78" spans="11:25"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</row>
    <row r="79" spans="11:25"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</row>
    <row r="80" spans="11:25"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</row>
    <row r="81" spans="11:25"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</row>
    <row r="82" spans="11:25"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</row>
    <row r="83" spans="11:25"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</row>
    <row r="84" spans="11:25"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</row>
    <row r="85" spans="11:25"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</row>
    <row r="86" spans="11:25"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</row>
    <row r="87" spans="11:25"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</row>
    <row r="88" spans="11:25"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</row>
  </sheetData>
  <mergeCells count="38"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A3:A5"/>
    <mergeCell ref="B3:D3"/>
    <mergeCell ref="E3:G3"/>
    <mergeCell ref="H3:J3"/>
    <mergeCell ref="K3:M3"/>
    <mergeCell ref="I4:I5"/>
    <mergeCell ref="J4:J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2" orientation="landscape" r:id="rId1"/>
  <colBreaks count="1" manualBreakCount="1">
    <brk id="13" max="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I19"/>
  <sheetViews>
    <sheetView view="pageBreakPreview" topLeftCell="A7" zoomScale="80" zoomScaleNormal="70" zoomScaleSheetLayoutView="80" workbookViewId="0">
      <selection activeCell="B16" sqref="B16:E18"/>
    </sheetView>
  </sheetViews>
  <sheetFormatPr defaultColWidth="8" defaultRowHeight="13.2"/>
  <cols>
    <col min="1" max="1" width="61.6640625" style="3" customWidth="1"/>
    <col min="2" max="2" width="16.33203125" style="158" customWidth="1"/>
    <col min="3" max="3" width="15.6640625" style="158" customWidth="1"/>
    <col min="4" max="4" width="12.5546875" style="3" customWidth="1"/>
    <col min="5" max="5" width="12.44140625" style="3" customWidth="1"/>
    <col min="6" max="16384" width="8" style="3"/>
  </cols>
  <sheetData>
    <row r="1" spans="1:9" ht="80.25" customHeight="1">
      <c r="A1" s="283" t="s">
        <v>94</v>
      </c>
      <c r="B1" s="283"/>
      <c r="C1" s="283"/>
      <c r="D1" s="283"/>
      <c r="E1" s="283"/>
    </row>
    <row r="2" spans="1:9" ht="9.75" customHeight="1">
      <c r="A2" s="313"/>
      <c r="B2" s="313"/>
      <c r="C2" s="313"/>
      <c r="D2" s="313"/>
      <c r="E2" s="313"/>
    </row>
    <row r="3" spans="1:9" s="4" customFormat="1" ht="23.25" customHeight="1">
      <c r="A3" s="288" t="s">
        <v>0</v>
      </c>
      <c r="B3" s="314" t="s">
        <v>138</v>
      </c>
      <c r="C3" s="314" t="s">
        <v>139</v>
      </c>
      <c r="D3" s="315" t="s">
        <v>2</v>
      </c>
      <c r="E3" s="316"/>
    </row>
    <row r="4" spans="1:9" s="4" customFormat="1" ht="27.6">
      <c r="A4" s="289"/>
      <c r="B4" s="285"/>
      <c r="C4" s="285"/>
      <c r="D4" s="5" t="s">
        <v>3</v>
      </c>
      <c r="E4" s="6" t="s">
        <v>95</v>
      </c>
    </row>
    <row r="5" spans="1:9" s="9" customFormat="1" ht="15.75" customHeight="1">
      <c r="A5" s="7" t="s">
        <v>5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>
      <c r="A6" s="10" t="s">
        <v>96</v>
      </c>
      <c r="B6" s="22">
        <v>463</v>
      </c>
      <c r="C6" s="22">
        <v>553</v>
      </c>
      <c r="D6" s="19">
        <v>119.43844492440606</v>
      </c>
      <c r="E6" s="248">
        <v>90</v>
      </c>
      <c r="I6" s="12"/>
    </row>
    <row r="7" spans="1:9" s="4" customFormat="1" ht="29.25" customHeight="1">
      <c r="A7" s="10" t="s">
        <v>97</v>
      </c>
      <c r="B7" s="249">
        <v>301</v>
      </c>
      <c r="C7" s="250">
        <v>371</v>
      </c>
      <c r="D7" s="19">
        <v>123.25581395348837</v>
      </c>
      <c r="E7" s="248">
        <v>70</v>
      </c>
      <c r="I7" s="12"/>
    </row>
    <row r="8" spans="1:9" s="4" customFormat="1" ht="48.75" customHeight="1">
      <c r="A8" s="13" t="s">
        <v>98</v>
      </c>
      <c r="B8" s="249">
        <v>66</v>
      </c>
      <c r="C8" s="250">
        <v>74</v>
      </c>
      <c r="D8" s="19">
        <v>112.12121212121211</v>
      </c>
      <c r="E8" s="248">
        <v>8</v>
      </c>
      <c r="I8" s="12"/>
    </row>
    <row r="9" spans="1:9" s="4" customFormat="1" ht="34.5" customHeight="1">
      <c r="A9" s="14" t="s">
        <v>99</v>
      </c>
      <c r="B9" s="249">
        <v>23</v>
      </c>
      <c r="C9" s="250">
        <v>16</v>
      </c>
      <c r="D9" s="19">
        <v>69.565217391304344</v>
      </c>
      <c r="E9" s="248">
        <v>-7</v>
      </c>
      <c r="I9" s="12"/>
    </row>
    <row r="10" spans="1:9" s="4" customFormat="1" ht="48.75" customHeight="1">
      <c r="A10" s="14" t="s">
        <v>100</v>
      </c>
      <c r="B10" s="249">
        <v>3</v>
      </c>
      <c r="C10" s="250">
        <v>2</v>
      </c>
      <c r="D10" s="19">
        <v>66.666666666666657</v>
      </c>
      <c r="E10" s="248">
        <v>-1</v>
      </c>
      <c r="I10" s="12"/>
    </row>
    <row r="11" spans="1:9" s="4" customFormat="1" ht="54.75" customHeight="1">
      <c r="A11" s="14" t="s">
        <v>44</v>
      </c>
      <c r="B11" s="251">
        <v>275</v>
      </c>
      <c r="C11" s="251">
        <v>349</v>
      </c>
      <c r="D11" s="19">
        <v>126.90909090909091</v>
      </c>
      <c r="E11" s="248">
        <v>74</v>
      </c>
      <c r="I11" s="12"/>
    </row>
    <row r="12" spans="1:9" s="4" customFormat="1" ht="12.75" customHeight="1">
      <c r="A12" s="303" t="s">
        <v>6</v>
      </c>
      <c r="B12" s="304"/>
      <c r="C12" s="304"/>
      <c r="D12" s="304"/>
      <c r="E12" s="304"/>
      <c r="I12" s="12"/>
    </row>
    <row r="13" spans="1:9" s="4" customFormat="1" ht="18" customHeight="1">
      <c r="A13" s="305"/>
      <c r="B13" s="306"/>
      <c r="C13" s="306"/>
      <c r="D13" s="306"/>
      <c r="E13" s="306"/>
      <c r="I13" s="12"/>
    </row>
    <row r="14" spans="1:9" s="4" customFormat="1" ht="20.25" customHeight="1">
      <c r="A14" s="288" t="s">
        <v>0</v>
      </c>
      <c r="B14" s="288" t="s">
        <v>140</v>
      </c>
      <c r="C14" s="288" t="s">
        <v>141</v>
      </c>
      <c r="D14" s="315" t="s">
        <v>2</v>
      </c>
      <c r="E14" s="316"/>
      <c r="I14" s="12"/>
    </row>
    <row r="15" spans="1:9" ht="27.75" customHeight="1">
      <c r="A15" s="289"/>
      <c r="B15" s="289"/>
      <c r="C15" s="289"/>
      <c r="D15" s="21" t="s">
        <v>3</v>
      </c>
      <c r="E15" s="6" t="s">
        <v>101</v>
      </c>
      <c r="I15" s="12"/>
    </row>
    <row r="16" spans="1:9" ht="28.5" customHeight="1">
      <c r="A16" s="10" t="s">
        <v>96</v>
      </c>
      <c r="B16" s="22">
        <v>323</v>
      </c>
      <c r="C16" s="24">
        <v>308</v>
      </c>
      <c r="D16" s="23">
        <v>95.356037151702793</v>
      </c>
      <c r="E16" s="252">
        <v>-15</v>
      </c>
      <c r="I16" s="12"/>
    </row>
    <row r="17" spans="1:9" ht="25.5" customHeight="1">
      <c r="A17" s="1" t="s">
        <v>97</v>
      </c>
      <c r="B17" s="253">
        <v>162</v>
      </c>
      <c r="C17" s="254">
        <v>149</v>
      </c>
      <c r="D17" s="23">
        <v>91.975308641975303</v>
      </c>
      <c r="E17" s="252">
        <v>-13</v>
      </c>
      <c r="I17" s="12"/>
    </row>
    <row r="18" spans="1:9" ht="27.75" customHeight="1">
      <c r="A18" s="1" t="s">
        <v>102</v>
      </c>
      <c r="B18" s="253">
        <v>152</v>
      </c>
      <c r="C18" s="254">
        <v>128</v>
      </c>
      <c r="D18" s="23">
        <v>84.210526315789465</v>
      </c>
      <c r="E18" s="252">
        <v>-24</v>
      </c>
      <c r="I18" s="12"/>
    </row>
    <row r="19" spans="1:9">
      <c r="C19" s="269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AC37"/>
  <sheetViews>
    <sheetView zoomScale="85" zoomScaleNormal="85" zoomScaleSheetLayoutView="85" workbookViewId="0">
      <selection activeCell="F20" sqref="F20"/>
    </sheetView>
  </sheetViews>
  <sheetFormatPr defaultRowHeight="15.6"/>
  <cols>
    <col min="1" max="1" width="18.6640625" style="94" customWidth="1"/>
    <col min="2" max="2" width="10.44140625" style="94" customWidth="1"/>
    <col min="3" max="3" width="9.44140625" style="94" customWidth="1"/>
    <col min="4" max="4" width="8.5546875" style="94" customWidth="1"/>
    <col min="5" max="5" width="11" style="83" customWidth="1"/>
    <col min="6" max="6" width="11.109375" style="83" customWidth="1"/>
    <col min="7" max="7" width="7.109375" style="95" customWidth="1"/>
    <col min="8" max="8" width="10.109375" style="83" customWidth="1"/>
    <col min="9" max="9" width="8.88671875" style="83" customWidth="1"/>
    <col min="10" max="10" width="7.109375" style="95" customWidth="1"/>
    <col min="11" max="11" width="8.109375" style="83" customWidth="1"/>
    <col min="12" max="12" width="7.5546875" style="83" customWidth="1"/>
    <col min="13" max="13" width="7" style="95" customWidth="1"/>
    <col min="14" max="15" width="8.6640625" style="95" customWidth="1"/>
    <col min="16" max="16" width="7.33203125" style="95" customWidth="1"/>
    <col min="17" max="17" width="8.109375" style="83" customWidth="1"/>
    <col min="18" max="18" width="8.6640625" style="83" customWidth="1"/>
    <col min="19" max="19" width="6.44140625" style="95" customWidth="1"/>
    <col min="20" max="21" width="9.33203125" style="83" customWidth="1"/>
    <col min="22" max="22" width="6.44140625" style="95" customWidth="1"/>
    <col min="23" max="24" width="9.5546875" style="83" customWidth="1"/>
    <col min="25" max="25" width="6.44140625" style="95" customWidth="1"/>
    <col min="26" max="26" width="9.5546875" style="83" customWidth="1"/>
    <col min="27" max="27" width="9.5546875" style="91" customWidth="1"/>
    <col min="28" max="28" width="6.6640625" style="95" customWidth="1"/>
    <col min="29" max="31" width="8.88671875" style="83"/>
    <col min="32" max="32" width="10.88671875" style="83" bestFit="1" customWidth="1"/>
    <col min="33" max="253" width="8.88671875" style="83"/>
    <col min="254" max="254" width="18.6640625" style="83" customWidth="1"/>
    <col min="255" max="256" width="9.44140625" style="83" customWidth="1"/>
    <col min="257" max="257" width="7.6640625" style="83" customWidth="1"/>
    <col min="258" max="258" width="9.33203125" style="83" customWidth="1"/>
    <col min="259" max="259" width="9.88671875" style="83" customWidth="1"/>
    <col min="260" max="260" width="7.109375" style="83" customWidth="1"/>
    <col min="261" max="261" width="8.5546875" style="83" customWidth="1"/>
    <col min="262" max="262" width="8.88671875" style="83" customWidth="1"/>
    <col min="263" max="263" width="7.109375" style="83" customWidth="1"/>
    <col min="264" max="264" width="9" style="83" customWidth="1"/>
    <col min="265" max="265" width="8.6640625" style="83" customWidth="1"/>
    <col min="266" max="266" width="6.5546875" style="83" customWidth="1"/>
    <col min="267" max="267" width="8.109375" style="83" customWidth="1"/>
    <col min="268" max="268" width="7.5546875" style="83" customWidth="1"/>
    <col min="269" max="269" width="7" style="83" customWidth="1"/>
    <col min="270" max="271" width="8.6640625" style="83" customWidth="1"/>
    <col min="272" max="272" width="7.33203125" style="83" customWidth="1"/>
    <col min="273" max="273" width="8.109375" style="83" customWidth="1"/>
    <col min="274" max="274" width="8.6640625" style="83" customWidth="1"/>
    <col min="275" max="275" width="6.44140625" style="83" customWidth="1"/>
    <col min="276" max="277" width="9.33203125" style="83" customWidth="1"/>
    <col min="278" max="278" width="6.44140625" style="83" customWidth="1"/>
    <col min="279" max="280" width="9.5546875" style="83" customWidth="1"/>
    <col min="281" max="281" width="6.44140625" style="83" customWidth="1"/>
    <col min="282" max="283" width="9.5546875" style="83" customWidth="1"/>
    <col min="284" max="284" width="6.6640625" style="83" customWidth="1"/>
    <col min="285" max="287" width="8.88671875" style="83"/>
    <col min="288" max="288" width="10.88671875" style="83" bestFit="1" customWidth="1"/>
    <col min="289" max="509" width="8.88671875" style="83"/>
    <col min="510" max="510" width="18.6640625" style="83" customWidth="1"/>
    <col min="511" max="512" width="9.44140625" style="83" customWidth="1"/>
    <col min="513" max="513" width="7.6640625" style="83" customWidth="1"/>
    <col min="514" max="514" width="9.33203125" style="83" customWidth="1"/>
    <col min="515" max="515" width="9.88671875" style="83" customWidth="1"/>
    <col min="516" max="516" width="7.109375" style="83" customWidth="1"/>
    <col min="517" max="517" width="8.5546875" style="83" customWidth="1"/>
    <col min="518" max="518" width="8.88671875" style="83" customWidth="1"/>
    <col min="519" max="519" width="7.109375" style="83" customWidth="1"/>
    <col min="520" max="520" width="9" style="83" customWidth="1"/>
    <col min="521" max="521" width="8.6640625" style="83" customWidth="1"/>
    <col min="522" max="522" width="6.5546875" style="83" customWidth="1"/>
    <col min="523" max="523" width="8.109375" style="83" customWidth="1"/>
    <col min="524" max="524" width="7.5546875" style="83" customWidth="1"/>
    <col min="525" max="525" width="7" style="83" customWidth="1"/>
    <col min="526" max="527" width="8.6640625" style="83" customWidth="1"/>
    <col min="528" max="528" width="7.33203125" style="83" customWidth="1"/>
    <col min="529" max="529" width="8.109375" style="83" customWidth="1"/>
    <col min="530" max="530" width="8.6640625" style="83" customWidth="1"/>
    <col min="531" max="531" width="6.44140625" style="83" customWidth="1"/>
    <col min="532" max="533" width="9.33203125" style="83" customWidth="1"/>
    <col min="534" max="534" width="6.44140625" style="83" customWidth="1"/>
    <col min="535" max="536" width="9.5546875" style="83" customWidth="1"/>
    <col min="537" max="537" width="6.44140625" style="83" customWidth="1"/>
    <col min="538" max="539" width="9.5546875" style="83" customWidth="1"/>
    <col min="540" max="540" width="6.6640625" style="83" customWidth="1"/>
    <col min="541" max="543" width="8.88671875" style="83"/>
    <col min="544" max="544" width="10.88671875" style="83" bestFit="1" customWidth="1"/>
    <col min="545" max="765" width="8.88671875" style="83"/>
    <col min="766" max="766" width="18.6640625" style="83" customWidth="1"/>
    <col min="767" max="768" width="9.44140625" style="83" customWidth="1"/>
    <col min="769" max="769" width="7.6640625" style="83" customWidth="1"/>
    <col min="770" max="770" width="9.33203125" style="83" customWidth="1"/>
    <col min="771" max="771" width="9.88671875" style="83" customWidth="1"/>
    <col min="772" max="772" width="7.109375" style="83" customWidth="1"/>
    <col min="773" max="773" width="8.5546875" style="83" customWidth="1"/>
    <col min="774" max="774" width="8.88671875" style="83" customWidth="1"/>
    <col min="775" max="775" width="7.109375" style="83" customWidth="1"/>
    <col min="776" max="776" width="9" style="83" customWidth="1"/>
    <col min="777" max="777" width="8.6640625" style="83" customWidth="1"/>
    <col min="778" max="778" width="6.5546875" style="83" customWidth="1"/>
    <col min="779" max="779" width="8.109375" style="83" customWidth="1"/>
    <col min="780" max="780" width="7.5546875" style="83" customWidth="1"/>
    <col min="781" max="781" width="7" style="83" customWidth="1"/>
    <col min="782" max="783" width="8.6640625" style="83" customWidth="1"/>
    <col min="784" max="784" width="7.33203125" style="83" customWidth="1"/>
    <col min="785" max="785" width="8.109375" style="83" customWidth="1"/>
    <col min="786" max="786" width="8.6640625" style="83" customWidth="1"/>
    <col min="787" max="787" width="6.44140625" style="83" customWidth="1"/>
    <col min="788" max="789" width="9.33203125" style="83" customWidth="1"/>
    <col min="790" max="790" width="6.44140625" style="83" customWidth="1"/>
    <col min="791" max="792" width="9.5546875" style="83" customWidth="1"/>
    <col min="793" max="793" width="6.44140625" style="83" customWidth="1"/>
    <col min="794" max="795" width="9.5546875" style="83" customWidth="1"/>
    <col min="796" max="796" width="6.6640625" style="83" customWidth="1"/>
    <col min="797" max="799" width="8.88671875" style="83"/>
    <col min="800" max="800" width="10.88671875" style="83" bestFit="1" customWidth="1"/>
    <col min="801" max="1021" width="8.88671875" style="83"/>
    <col min="1022" max="1022" width="18.6640625" style="83" customWidth="1"/>
    <col min="1023" max="1024" width="9.44140625" style="83" customWidth="1"/>
    <col min="1025" max="1025" width="7.6640625" style="83" customWidth="1"/>
    <col min="1026" max="1026" width="9.33203125" style="83" customWidth="1"/>
    <col min="1027" max="1027" width="9.88671875" style="83" customWidth="1"/>
    <col min="1028" max="1028" width="7.109375" style="83" customWidth="1"/>
    <col min="1029" max="1029" width="8.5546875" style="83" customWidth="1"/>
    <col min="1030" max="1030" width="8.88671875" style="83" customWidth="1"/>
    <col min="1031" max="1031" width="7.109375" style="83" customWidth="1"/>
    <col min="1032" max="1032" width="9" style="83" customWidth="1"/>
    <col min="1033" max="1033" width="8.6640625" style="83" customWidth="1"/>
    <col min="1034" max="1034" width="6.5546875" style="83" customWidth="1"/>
    <col min="1035" max="1035" width="8.109375" style="83" customWidth="1"/>
    <col min="1036" max="1036" width="7.5546875" style="83" customWidth="1"/>
    <col min="1037" max="1037" width="7" style="83" customWidth="1"/>
    <col min="1038" max="1039" width="8.6640625" style="83" customWidth="1"/>
    <col min="1040" max="1040" width="7.33203125" style="83" customWidth="1"/>
    <col min="1041" max="1041" width="8.109375" style="83" customWidth="1"/>
    <col min="1042" max="1042" width="8.6640625" style="83" customWidth="1"/>
    <col min="1043" max="1043" width="6.44140625" style="83" customWidth="1"/>
    <col min="1044" max="1045" width="9.33203125" style="83" customWidth="1"/>
    <col min="1046" max="1046" width="6.44140625" style="83" customWidth="1"/>
    <col min="1047" max="1048" width="9.5546875" style="83" customWidth="1"/>
    <col min="1049" max="1049" width="6.44140625" style="83" customWidth="1"/>
    <col min="1050" max="1051" width="9.5546875" style="83" customWidth="1"/>
    <col min="1052" max="1052" width="6.6640625" style="83" customWidth="1"/>
    <col min="1053" max="1055" width="8.88671875" style="83"/>
    <col min="1056" max="1056" width="10.88671875" style="83" bestFit="1" customWidth="1"/>
    <col min="1057" max="1277" width="8.88671875" style="83"/>
    <col min="1278" max="1278" width="18.6640625" style="83" customWidth="1"/>
    <col min="1279" max="1280" width="9.44140625" style="83" customWidth="1"/>
    <col min="1281" max="1281" width="7.6640625" style="83" customWidth="1"/>
    <col min="1282" max="1282" width="9.33203125" style="83" customWidth="1"/>
    <col min="1283" max="1283" width="9.88671875" style="83" customWidth="1"/>
    <col min="1284" max="1284" width="7.109375" style="83" customWidth="1"/>
    <col min="1285" max="1285" width="8.5546875" style="83" customWidth="1"/>
    <col min="1286" max="1286" width="8.88671875" style="83" customWidth="1"/>
    <col min="1287" max="1287" width="7.109375" style="83" customWidth="1"/>
    <col min="1288" max="1288" width="9" style="83" customWidth="1"/>
    <col min="1289" max="1289" width="8.6640625" style="83" customWidth="1"/>
    <col min="1290" max="1290" width="6.5546875" style="83" customWidth="1"/>
    <col min="1291" max="1291" width="8.109375" style="83" customWidth="1"/>
    <col min="1292" max="1292" width="7.5546875" style="83" customWidth="1"/>
    <col min="1293" max="1293" width="7" style="83" customWidth="1"/>
    <col min="1294" max="1295" width="8.6640625" style="83" customWidth="1"/>
    <col min="1296" max="1296" width="7.33203125" style="83" customWidth="1"/>
    <col min="1297" max="1297" width="8.109375" style="83" customWidth="1"/>
    <col min="1298" max="1298" width="8.6640625" style="83" customWidth="1"/>
    <col min="1299" max="1299" width="6.44140625" style="83" customWidth="1"/>
    <col min="1300" max="1301" width="9.33203125" style="83" customWidth="1"/>
    <col min="1302" max="1302" width="6.44140625" style="83" customWidth="1"/>
    <col min="1303" max="1304" width="9.5546875" style="83" customWidth="1"/>
    <col min="1305" max="1305" width="6.44140625" style="83" customWidth="1"/>
    <col min="1306" max="1307" width="9.5546875" style="83" customWidth="1"/>
    <col min="1308" max="1308" width="6.6640625" style="83" customWidth="1"/>
    <col min="1309" max="1311" width="8.88671875" style="83"/>
    <col min="1312" max="1312" width="10.88671875" style="83" bestFit="1" customWidth="1"/>
    <col min="1313" max="1533" width="8.88671875" style="83"/>
    <col min="1534" max="1534" width="18.6640625" style="83" customWidth="1"/>
    <col min="1535" max="1536" width="9.44140625" style="83" customWidth="1"/>
    <col min="1537" max="1537" width="7.6640625" style="83" customWidth="1"/>
    <col min="1538" max="1538" width="9.33203125" style="83" customWidth="1"/>
    <col min="1539" max="1539" width="9.88671875" style="83" customWidth="1"/>
    <col min="1540" max="1540" width="7.109375" style="83" customWidth="1"/>
    <col min="1541" max="1541" width="8.5546875" style="83" customWidth="1"/>
    <col min="1542" max="1542" width="8.88671875" style="83" customWidth="1"/>
    <col min="1543" max="1543" width="7.109375" style="83" customWidth="1"/>
    <col min="1544" max="1544" width="9" style="83" customWidth="1"/>
    <col min="1545" max="1545" width="8.6640625" style="83" customWidth="1"/>
    <col min="1546" max="1546" width="6.5546875" style="83" customWidth="1"/>
    <col min="1547" max="1547" width="8.109375" style="83" customWidth="1"/>
    <col min="1548" max="1548" width="7.5546875" style="83" customWidth="1"/>
    <col min="1549" max="1549" width="7" style="83" customWidth="1"/>
    <col min="1550" max="1551" width="8.6640625" style="83" customWidth="1"/>
    <col min="1552" max="1552" width="7.33203125" style="83" customWidth="1"/>
    <col min="1553" max="1553" width="8.109375" style="83" customWidth="1"/>
    <col min="1554" max="1554" width="8.6640625" style="83" customWidth="1"/>
    <col min="1555" max="1555" width="6.44140625" style="83" customWidth="1"/>
    <col min="1556" max="1557" width="9.33203125" style="83" customWidth="1"/>
    <col min="1558" max="1558" width="6.44140625" style="83" customWidth="1"/>
    <col min="1559" max="1560" width="9.5546875" style="83" customWidth="1"/>
    <col min="1561" max="1561" width="6.44140625" style="83" customWidth="1"/>
    <col min="1562" max="1563" width="9.5546875" style="83" customWidth="1"/>
    <col min="1564" max="1564" width="6.6640625" style="83" customWidth="1"/>
    <col min="1565" max="1567" width="8.88671875" style="83"/>
    <col min="1568" max="1568" width="10.88671875" style="83" bestFit="1" customWidth="1"/>
    <col min="1569" max="1789" width="8.88671875" style="83"/>
    <col min="1790" max="1790" width="18.6640625" style="83" customWidth="1"/>
    <col min="1791" max="1792" width="9.44140625" style="83" customWidth="1"/>
    <col min="1793" max="1793" width="7.6640625" style="83" customWidth="1"/>
    <col min="1794" max="1794" width="9.33203125" style="83" customWidth="1"/>
    <col min="1795" max="1795" width="9.88671875" style="83" customWidth="1"/>
    <col min="1796" max="1796" width="7.109375" style="83" customWidth="1"/>
    <col min="1797" max="1797" width="8.5546875" style="83" customWidth="1"/>
    <col min="1798" max="1798" width="8.88671875" style="83" customWidth="1"/>
    <col min="1799" max="1799" width="7.109375" style="83" customWidth="1"/>
    <col min="1800" max="1800" width="9" style="83" customWidth="1"/>
    <col min="1801" max="1801" width="8.6640625" style="83" customWidth="1"/>
    <col min="1802" max="1802" width="6.5546875" style="83" customWidth="1"/>
    <col min="1803" max="1803" width="8.109375" style="83" customWidth="1"/>
    <col min="1804" max="1804" width="7.5546875" style="83" customWidth="1"/>
    <col min="1805" max="1805" width="7" style="83" customWidth="1"/>
    <col min="1806" max="1807" width="8.6640625" style="83" customWidth="1"/>
    <col min="1808" max="1808" width="7.33203125" style="83" customWidth="1"/>
    <col min="1809" max="1809" width="8.109375" style="83" customWidth="1"/>
    <col min="1810" max="1810" width="8.6640625" style="83" customWidth="1"/>
    <col min="1811" max="1811" width="6.44140625" style="83" customWidth="1"/>
    <col min="1812" max="1813" width="9.33203125" style="83" customWidth="1"/>
    <col min="1814" max="1814" width="6.44140625" style="83" customWidth="1"/>
    <col min="1815" max="1816" width="9.5546875" style="83" customWidth="1"/>
    <col min="1817" max="1817" width="6.44140625" style="83" customWidth="1"/>
    <col min="1818" max="1819" width="9.5546875" style="83" customWidth="1"/>
    <col min="1820" max="1820" width="6.6640625" style="83" customWidth="1"/>
    <col min="1821" max="1823" width="8.88671875" style="83"/>
    <col min="1824" max="1824" width="10.88671875" style="83" bestFit="1" customWidth="1"/>
    <col min="1825" max="2045" width="8.88671875" style="83"/>
    <col min="2046" max="2046" width="18.6640625" style="83" customWidth="1"/>
    <col min="2047" max="2048" width="9.44140625" style="83" customWidth="1"/>
    <col min="2049" max="2049" width="7.6640625" style="83" customWidth="1"/>
    <col min="2050" max="2050" width="9.33203125" style="83" customWidth="1"/>
    <col min="2051" max="2051" width="9.88671875" style="83" customWidth="1"/>
    <col min="2052" max="2052" width="7.109375" style="83" customWidth="1"/>
    <col min="2053" max="2053" width="8.5546875" style="83" customWidth="1"/>
    <col min="2054" max="2054" width="8.88671875" style="83" customWidth="1"/>
    <col min="2055" max="2055" width="7.109375" style="83" customWidth="1"/>
    <col min="2056" max="2056" width="9" style="83" customWidth="1"/>
    <col min="2057" max="2057" width="8.6640625" style="83" customWidth="1"/>
    <col min="2058" max="2058" width="6.5546875" style="83" customWidth="1"/>
    <col min="2059" max="2059" width="8.109375" style="83" customWidth="1"/>
    <col min="2060" max="2060" width="7.5546875" style="83" customWidth="1"/>
    <col min="2061" max="2061" width="7" style="83" customWidth="1"/>
    <col min="2062" max="2063" width="8.6640625" style="83" customWidth="1"/>
    <col min="2064" max="2064" width="7.33203125" style="83" customWidth="1"/>
    <col min="2065" max="2065" width="8.109375" style="83" customWidth="1"/>
    <col min="2066" max="2066" width="8.6640625" style="83" customWidth="1"/>
    <col min="2067" max="2067" width="6.44140625" style="83" customWidth="1"/>
    <col min="2068" max="2069" width="9.33203125" style="83" customWidth="1"/>
    <col min="2070" max="2070" width="6.44140625" style="83" customWidth="1"/>
    <col min="2071" max="2072" width="9.5546875" style="83" customWidth="1"/>
    <col min="2073" max="2073" width="6.44140625" style="83" customWidth="1"/>
    <col min="2074" max="2075" width="9.5546875" style="83" customWidth="1"/>
    <col min="2076" max="2076" width="6.6640625" style="83" customWidth="1"/>
    <col min="2077" max="2079" width="8.88671875" style="83"/>
    <col min="2080" max="2080" width="10.88671875" style="83" bestFit="1" customWidth="1"/>
    <col min="2081" max="2301" width="8.88671875" style="83"/>
    <col min="2302" max="2302" width="18.6640625" style="83" customWidth="1"/>
    <col min="2303" max="2304" width="9.44140625" style="83" customWidth="1"/>
    <col min="2305" max="2305" width="7.6640625" style="83" customWidth="1"/>
    <col min="2306" max="2306" width="9.33203125" style="83" customWidth="1"/>
    <col min="2307" max="2307" width="9.88671875" style="83" customWidth="1"/>
    <col min="2308" max="2308" width="7.109375" style="83" customWidth="1"/>
    <col min="2309" max="2309" width="8.5546875" style="83" customWidth="1"/>
    <col min="2310" max="2310" width="8.88671875" style="83" customWidth="1"/>
    <col min="2311" max="2311" width="7.109375" style="83" customWidth="1"/>
    <col min="2312" max="2312" width="9" style="83" customWidth="1"/>
    <col min="2313" max="2313" width="8.6640625" style="83" customWidth="1"/>
    <col min="2314" max="2314" width="6.5546875" style="83" customWidth="1"/>
    <col min="2315" max="2315" width="8.109375" style="83" customWidth="1"/>
    <col min="2316" max="2316" width="7.5546875" style="83" customWidth="1"/>
    <col min="2317" max="2317" width="7" style="83" customWidth="1"/>
    <col min="2318" max="2319" width="8.6640625" style="83" customWidth="1"/>
    <col min="2320" max="2320" width="7.33203125" style="83" customWidth="1"/>
    <col min="2321" max="2321" width="8.109375" style="83" customWidth="1"/>
    <col min="2322" max="2322" width="8.6640625" style="83" customWidth="1"/>
    <col min="2323" max="2323" width="6.44140625" style="83" customWidth="1"/>
    <col min="2324" max="2325" width="9.33203125" style="83" customWidth="1"/>
    <col min="2326" max="2326" width="6.44140625" style="83" customWidth="1"/>
    <col min="2327" max="2328" width="9.5546875" style="83" customWidth="1"/>
    <col min="2329" max="2329" width="6.44140625" style="83" customWidth="1"/>
    <col min="2330" max="2331" width="9.5546875" style="83" customWidth="1"/>
    <col min="2332" max="2332" width="6.6640625" style="83" customWidth="1"/>
    <col min="2333" max="2335" width="8.88671875" style="83"/>
    <col min="2336" max="2336" width="10.88671875" style="83" bestFit="1" customWidth="1"/>
    <col min="2337" max="2557" width="8.88671875" style="83"/>
    <col min="2558" max="2558" width="18.6640625" style="83" customWidth="1"/>
    <col min="2559" max="2560" width="9.44140625" style="83" customWidth="1"/>
    <col min="2561" max="2561" width="7.6640625" style="83" customWidth="1"/>
    <col min="2562" max="2562" width="9.33203125" style="83" customWidth="1"/>
    <col min="2563" max="2563" width="9.88671875" style="83" customWidth="1"/>
    <col min="2564" max="2564" width="7.109375" style="83" customWidth="1"/>
    <col min="2565" max="2565" width="8.5546875" style="83" customWidth="1"/>
    <col min="2566" max="2566" width="8.88671875" style="83" customWidth="1"/>
    <col min="2567" max="2567" width="7.109375" style="83" customWidth="1"/>
    <col min="2568" max="2568" width="9" style="83" customWidth="1"/>
    <col min="2569" max="2569" width="8.6640625" style="83" customWidth="1"/>
    <col min="2570" max="2570" width="6.5546875" style="83" customWidth="1"/>
    <col min="2571" max="2571" width="8.109375" style="83" customWidth="1"/>
    <col min="2572" max="2572" width="7.5546875" style="83" customWidth="1"/>
    <col min="2573" max="2573" width="7" style="83" customWidth="1"/>
    <col min="2574" max="2575" width="8.6640625" style="83" customWidth="1"/>
    <col min="2576" max="2576" width="7.33203125" style="83" customWidth="1"/>
    <col min="2577" max="2577" width="8.109375" style="83" customWidth="1"/>
    <col min="2578" max="2578" width="8.6640625" style="83" customWidth="1"/>
    <col min="2579" max="2579" width="6.44140625" style="83" customWidth="1"/>
    <col min="2580" max="2581" width="9.33203125" style="83" customWidth="1"/>
    <col min="2582" max="2582" width="6.44140625" style="83" customWidth="1"/>
    <col min="2583" max="2584" width="9.5546875" style="83" customWidth="1"/>
    <col min="2585" max="2585" width="6.44140625" style="83" customWidth="1"/>
    <col min="2586" max="2587" width="9.5546875" style="83" customWidth="1"/>
    <col min="2588" max="2588" width="6.6640625" style="83" customWidth="1"/>
    <col min="2589" max="2591" width="8.88671875" style="83"/>
    <col min="2592" max="2592" width="10.88671875" style="83" bestFit="1" customWidth="1"/>
    <col min="2593" max="2813" width="8.88671875" style="83"/>
    <col min="2814" max="2814" width="18.6640625" style="83" customWidth="1"/>
    <col min="2815" max="2816" width="9.44140625" style="83" customWidth="1"/>
    <col min="2817" max="2817" width="7.6640625" style="83" customWidth="1"/>
    <col min="2818" max="2818" width="9.33203125" style="83" customWidth="1"/>
    <col min="2819" max="2819" width="9.88671875" style="83" customWidth="1"/>
    <col min="2820" max="2820" width="7.109375" style="83" customWidth="1"/>
    <col min="2821" max="2821" width="8.5546875" style="83" customWidth="1"/>
    <col min="2822" max="2822" width="8.88671875" style="83" customWidth="1"/>
    <col min="2823" max="2823" width="7.109375" style="83" customWidth="1"/>
    <col min="2824" max="2824" width="9" style="83" customWidth="1"/>
    <col min="2825" max="2825" width="8.6640625" style="83" customWidth="1"/>
    <col min="2826" max="2826" width="6.5546875" style="83" customWidth="1"/>
    <col min="2827" max="2827" width="8.109375" style="83" customWidth="1"/>
    <col min="2828" max="2828" width="7.5546875" style="83" customWidth="1"/>
    <col min="2829" max="2829" width="7" style="83" customWidth="1"/>
    <col min="2830" max="2831" width="8.6640625" style="83" customWidth="1"/>
    <col min="2832" max="2832" width="7.33203125" style="83" customWidth="1"/>
    <col min="2833" max="2833" width="8.109375" style="83" customWidth="1"/>
    <col min="2834" max="2834" width="8.6640625" style="83" customWidth="1"/>
    <col min="2835" max="2835" width="6.44140625" style="83" customWidth="1"/>
    <col min="2836" max="2837" width="9.33203125" style="83" customWidth="1"/>
    <col min="2838" max="2838" width="6.44140625" style="83" customWidth="1"/>
    <col min="2839" max="2840" width="9.5546875" style="83" customWidth="1"/>
    <col min="2841" max="2841" width="6.44140625" style="83" customWidth="1"/>
    <col min="2842" max="2843" width="9.5546875" style="83" customWidth="1"/>
    <col min="2844" max="2844" width="6.6640625" style="83" customWidth="1"/>
    <col min="2845" max="2847" width="8.88671875" style="83"/>
    <col min="2848" max="2848" width="10.88671875" style="83" bestFit="1" customWidth="1"/>
    <col min="2849" max="3069" width="8.88671875" style="83"/>
    <col min="3070" max="3070" width="18.6640625" style="83" customWidth="1"/>
    <col min="3071" max="3072" width="9.44140625" style="83" customWidth="1"/>
    <col min="3073" max="3073" width="7.6640625" style="83" customWidth="1"/>
    <col min="3074" max="3074" width="9.33203125" style="83" customWidth="1"/>
    <col min="3075" max="3075" width="9.88671875" style="83" customWidth="1"/>
    <col min="3076" max="3076" width="7.109375" style="83" customWidth="1"/>
    <col min="3077" max="3077" width="8.5546875" style="83" customWidth="1"/>
    <col min="3078" max="3078" width="8.88671875" style="83" customWidth="1"/>
    <col min="3079" max="3079" width="7.109375" style="83" customWidth="1"/>
    <col min="3080" max="3080" width="9" style="83" customWidth="1"/>
    <col min="3081" max="3081" width="8.6640625" style="83" customWidth="1"/>
    <col min="3082" max="3082" width="6.5546875" style="83" customWidth="1"/>
    <col min="3083" max="3083" width="8.109375" style="83" customWidth="1"/>
    <col min="3084" max="3084" width="7.5546875" style="83" customWidth="1"/>
    <col min="3085" max="3085" width="7" style="83" customWidth="1"/>
    <col min="3086" max="3087" width="8.6640625" style="83" customWidth="1"/>
    <col min="3088" max="3088" width="7.33203125" style="83" customWidth="1"/>
    <col min="3089" max="3089" width="8.109375" style="83" customWidth="1"/>
    <col min="3090" max="3090" width="8.6640625" style="83" customWidth="1"/>
    <col min="3091" max="3091" width="6.44140625" style="83" customWidth="1"/>
    <col min="3092" max="3093" width="9.33203125" style="83" customWidth="1"/>
    <col min="3094" max="3094" width="6.44140625" style="83" customWidth="1"/>
    <col min="3095" max="3096" width="9.5546875" style="83" customWidth="1"/>
    <col min="3097" max="3097" width="6.44140625" style="83" customWidth="1"/>
    <col min="3098" max="3099" width="9.5546875" style="83" customWidth="1"/>
    <col min="3100" max="3100" width="6.6640625" style="83" customWidth="1"/>
    <col min="3101" max="3103" width="8.88671875" style="83"/>
    <col min="3104" max="3104" width="10.88671875" style="83" bestFit="1" customWidth="1"/>
    <col min="3105" max="3325" width="8.88671875" style="83"/>
    <col min="3326" max="3326" width="18.6640625" style="83" customWidth="1"/>
    <col min="3327" max="3328" width="9.44140625" style="83" customWidth="1"/>
    <col min="3329" max="3329" width="7.6640625" style="83" customWidth="1"/>
    <col min="3330" max="3330" width="9.33203125" style="83" customWidth="1"/>
    <col min="3331" max="3331" width="9.88671875" style="83" customWidth="1"/>
    <col min="3332" max="3332" width="7.109375" style="83" customWidth="1"/>
    <col min="3333" max="3333" width="8.5546875" style="83" customWidth="1"/>
    <col min="3334" max="3334" width="8.88671875" style="83" customWidth="1"/>
    <col min="3335" max="3335" width="7.109375" style="83" customWidth="1"/>
    <col min="3336" max="3336" width="9" style="83" customWidth="1"/>
    <col min="3337" max="3337" width="8.6640625" style="83" customWidth="1"/>
    <col min="3338" max="3338" width="6.5546875" style="83" customWidth="1"/>
    <col min="3339" max="3339" width="8.109375" style="83" customWidth="1"/>
    <col min="3340" max="3340" width="7.5546875" style="83" customWidth="1"/>
    <col min="3341" max="3341" width="7" style="83" customWidth="1"/>
    <col min="3342" max="3343" width="8.6640625" style="83" customWidth="1"/>
    <col min="3344" max="3344" width="7.33203125" style="83" customWidth="1"/>
    <col min="3345" max="3345" width="8.109375" style="83" customWidth="1"/>
    <col min="3346" max="3346" width="8.6640625" style="83" customWidth="1"/>
    <col min="3347" max="3347" width="6.44140625" style="83" customWidth="1"/>
    <col min="3348" max="3349" width="9.33203125" style="83" customWidth="1"/>
    <col min="3350" max="3350" width="6.44140625" style="83" customWidth="1"/>
    <col min="3351" max="3352" width="9.5546875" style="83" customWidth="1"/>
    <col min="3353" max="3353" width="6.44140625" style="83" customWidth="1"/>
    <col min="3354" max="3355" width="9.5546875" style="83" customWidth="1"/>
    <col min="3356" max="3356" width="6.6640625" style="83" customWidth="1"/>
    <col min="3357" max="3359" width="8.88671875" style="83"/>
    <col min="3360" max="3360" width="10.88671875" style="83" bestFit="1" customWidth="1"/>
    <col min="3361" max="3581" width="8.88671875" style="83"/>
    <col min="3582" max="3582" width="18.6640625" style="83" customWidth="1"/>
    <col min="3583" max="3584" width="9.44140625" style="83" customWidth="1"/>
    <col min="3585" max="3585" width="7.6640625" style="83" customWidth="1"/>
    <col min="3586" max="3586" width="9.33203125" style="83" customWidth="1"/>
    <col min="3587" max="3587" width="9.88671875" style="83" customWidth="1"/>
    <col min="3588" max="3588" width="7.109375" style="83" customWidth="1"/>
    <col min="3589" max="3589" width="8.5546875" style="83" customWidth="1"/>
    <col min="3590" max="3590" width="8.88671875" style="83" customWidth="1"/>
    <col min="3591" max="3591" width="7.109375" style="83" customWidth="1"/>
    <col min="3592" max="3592" width="9" style="83" customWidth="1"/>
    <col min="3593" max="3593" width="8.6640625" style="83" customWidth="1"/>
    <col min="3594" max="3594" width="6.5546875" style="83" customWidth="1"/>
    <col min="3595" max="3595" width="8.109375" style="83" customWidth="1"/>
    <col min="3596" max="3596" width="7.5546875" style="83" customWidth="1"/>
    <col min="3597" max="3597" width="7" style="83" customWidth="1"/>
    <col min="3598" max="3599" width="8.6640625" style="83" customWidth="1"/>
    <col min="3600" max="3600" width="7.33203125" style="83" customWidth="1"/>
    <col min="3601" max="3601" width="8.109375" style="83" customWidth="1"/>
    <col min="3602" max="3602" width="8.6640625" style="83" customWidth="1"/>
    <col min="3603" max="3603" width="6.44140625" style="83" customWidth="1"/>
    <col min="3604" max="3605" width="9.33203125" style="83" customWidth="1"/>
    <col min="3606" max="3606" width="6.44140625" style="83" customWidth="1"/>
    <col min="3607" max="3608" width="9.5546875" style="83" customWidth="1"/>
    <col min="3609" max="3609" width="6.44140625" style="83" customWidth="1"/>
    <col min="3610" max="3611" width="9.5546875" style="83" customWidth="1"/>
    <col min="3612" max="3612" width="6.6640625" style="83" customWidth="1"/>
    <col min="3613" max="3615" width="8.88671875" style="83"/>
    <col min="3616" max="3616" width="10.88671875" style="83" bestFit="1" customWidth="1"/>
    <col min="3617" max="3837" width="8.88671875" style="83"/>
    <col min="3838" max="3838" width="18.6640625" style="83" customWidth="1"/>
    <col min="3839" max="3840" width="9.44140625" style="83" customWidth="1"/>
    <col min="3841" max="3841" width="7.6640625" style="83" customWidth="1"/>
    <col min="3842" max="3842" width="9.33203125" style="83" customWidth="1"/>
    <col min="3843" max="3843" width="9.88671875" style="83" customWidth="1"/>
    <col min="3844" max="3844" width="7.109375" style="83" customWidth="1"/>
    <col min="3845" max="3845" width="8.5546875" style="83" customWidth="1"/>
    <col min="3846" max="3846" width="8.88671875" style="83" customWidth="1"/>
    <col min="3847" max="3847" width="7.109375" style="83" customWidth="1"/>
    <col min="3848" max="3848" width="9" style="83" customWidth="1"/>
    <col min="3849" max="3849" width="8.6640625" style="83" customWidth="1"/>
    <col min="3850" max="3850" width="6.5546875" style="83" customWidth="1"/>
    <col min="3851" max="3851" width="8.109375" style="83" customWidth="1"/>
    <col min="3852" max="3852" width="7.5546875" style="83" customWidth="1"/>
    <col min="3853" max="3853" width="7" style="83" customWidth="1"/>
    <col min="3854" max="3855" width="8.6640625" style="83" customWidth="1"/>
    <col min="3856" max="3856" width="7.33203125" style="83" customWidth="1"/>
    <col min="3857" max="3857" width="8.109375" style="83" customWidth="1"/>
    <col min="3858" max="3858" width="8.6640625" style="83" customWidth="1"/>
    <col min="3859" max="3859" width="6.44140625" style="83" customWidth="1"/>
    <col min="3860" max="3861" width="9.33203125" style="83" customWidth="1"/>
    <col min="3862" max="3862" width="6.44140625" style="83" customWidth="1"/>
    <col min="3863" max="3864" width="9.5546875" style="83" customWidth="1"/>
    <col min="3865" max="3865" width="6.44140625" style="83" customWidth="1"/>
    <col min="3866" max="3867" width="9.5546875" style="83" customWidth="1"/>
    <col min="3868" max="3868" width="6.6640625" style="83" customWidth="1"/>
    <col min="3869" max="3871" width="8.88671875" style="83"/>
    <col min="3872" max="3872" width="10.88671875" style="83" bestFit="1" customWidth="1"/>
    <col min="3873" max="4093" width="8.88671875" style="83"/>
    <col min="4094" max="4094" width="18.6640625" style="83" customWidth="1"/>
    <col min="4095" max="4096" width="9.44140625" style="83" customWidth="1"/>
    <col min="4097" max="4097" width="7.6640625" style="83" customWidth="1"/>
    <col min="4098" max="4098" width="9.33203125" style="83" customWidth="1"/>
    <col min="4099" max="4099" width="9.88671875" style="83" customWidth="1"/>
    <col min="4100" max="4100" width="7.109375" style="83" customWidth="1"/>
    <col min="4101" max="4101" width="8.5546875" style="83" customWidth="1"/>
    <col min="4102" max="4102" width="8.88671875" style="83" customWidth="1"/>
    <col min="4103" max="4103" width="7.109375" style="83" customWidth="1"/>
    <col min="4104" max="4104" width="9" style="83" customWidth="1"/>
    <col min="4105" max="4105" width="8.6640625" style="83" customWidth="1"/>
    <col min="4106" max="4106" width="6.5546875" style="83" customWidth="1"/>
    <col min="4107" max="4107" width="8.109375" style="83" customWidth="1"/>
    <col min="4108" max="4108" width="7.5546875" style="83" customWidth="1"/>
    <col min="4109" max="4109" width="7" style="83" customWidth="1"/>
    <col min="4110" max="4111" width="8.6640625" style="83" customWidth="1"/>
    <col min="4112" max="4112" width="7.33203125" style="83" customWidth="1"/>
    <col min="4113" max="4113" width="8.109375" style="83" customWidth="1"/>
    <col min="4114" max="4114" width="8.6640625" style="83" customWidth="1"/>
    <col min="4115" max="4115" width="6.44140625" style="83" customWidth="1"/>
    <col min="4116" max="4117" width="9.33203125" style="83" customWidth="1"/>
    <col min="4118" max="4118" width="6.44140625" style="83" customWidth="1"/>
    <col min="4119" max="4120" width="9.5546875" style="83" customWidth="1"/>
    <col min="4121" max="4121" width="6.44140625" style="83" customWidth="1"/>
    <col min="4122" max="4123" width="9.5546875" style="83" customWidth="1"/>
    <col min="4124" max="4124" width="6.6640625" style="83" customWidth="1"/>
    <col min="4125" max="4127" width="8.88671875" style="83"/>
    <col min="4128" max="4128" width="10.88671875" style="83" bestFit="1" customWidth="1"/>
    <col min="4129" max="4349" width="8.88671875" style="83"/>
    <col min="4350" max="4350" width="18.6640625" style="83" customWidth="1"/>
    <col min="4351" max="4352" width="9.44140625" style="83" customWidth="1"/>
    <col min="4353" max="4353" width="7.6640625" style="83" customWidth="1"/>
    <col min="4354" max="4354" width="9.33203125" style="83" customWidth="1"/>
    <col min="4355" max="4355" width="9.88671875" style="83" customWidth="1"/>
    <col min="4356" max="4356" width="7.109375" style="83" customWidth="1"/>
    <col min="4357" max="4357" width="8.5546875" style="83" customWidth="1"/>
    <col min="4358" max="4358" width="8.88671875" style="83" customWidth="1"/>
    <col min="4359" max="4359" width="7.109375" style="83" customWidth="1"/>
    <col min="4360" max="4360" width="9" style="83" customWidth="1"/>
    <col min="4361" max="4361" width="8.6640625" style="83" customWidth="1"/>
    <col min="4362" max="4362" width="6.5546875" style="83" customWidth="1"/>
    <col min="4363" max="4363" width="8.109375" style="83" customWidth="1"/>
    <col min="4364" max="4364" width="7.5546875" style="83" customWidth="1"/>
    <col min="4365" max="4365" width="7" style="83" customWidth="1"/>
    <col min="4366" max="4367" width="8.6640625" style="83" customWidth="1"/>
    <col min="4368" max="4368" width="7.33203125" style="83" customWidth="1"/>
    <col min="4369" max="4369" width="8.109375" style="83" customWidth="1"/>
    <col min="4370" max="4370" width="8.6640625" style="83" customWidth="1"/>
    <col min="4371" max="4371" width="6.44140625" style="83" customWidth="1"/>
    <col min="4372" max="4373" width="9.33203125" style="83" customWidth="1"/>
    <col min="4374" max="4374" width="6.44140625" style="83" customWidth="1"/>
    <col min="4375" max="4376" width="9.5546875" style="83" customWidth="1"/>
    <col min="4377" max="4377" width="6.44140625" style="83" customWidth="1"/>
    <col min="4378" max="4379" width="9.5546875" style="83" customWidth="1"/>
    <col min="4380" max="4380" width="6.6640625" style="83" customWidth="1"/>
    <col min="4381" max="4383" width="8.88671875" style="83"/>
    <col min="4384" max="4384" width="10.88671875" style="83" bestFit="1" customWidth="1"/>
    <col min="4385" max="4605" width="8.88671875" style="83"/>
    <col min="4606" max="4606" width="18.6640625" style="83" customWidth="1"/>
    <col min="4607" max="4608" width="9.44140625" style="83" customWidth="1"/>
    <col min="4609" max="4609" width="7.6640625" style="83" customWidth="1"/>
    <col min="4610" max="4610" width="9.33203125" style="83" customWidth="1"/>
    <col min="4611" max="4611" width="9.88671875" style="83" customWidth="1"/>
    <col min="4612" max="4612" width="7.109375" style="83" customWidth="1"/>
    <col min="4613" max="4613" width="8.5546875" style="83" customWidth="1"/>
    <col min="4614" max="4614" width="8.88671875" style="83" customWidth="1"/>
    <col min="4615" max="4615" width="7.109375" style="83" customWidth="1"/>
    <col min="4616" max="4616" width="9" style="83" customWidth="1"/>
    <col min="4617" max="4617" width="8.6640625" style="83" customWidth="1"/>
    <col min="4618" max="4618" width="6.5546875" style="83" customWidth="1"/>
    <col min="4619" max="4619" width="8.109375" style="83" customWidth="1"/>
    <col min="4620" max="4620" width="7.5546875" style="83" customWidth="1"/>
    <col min="4621" max="4621" width="7" style="83" customWidth="1"/>
    <col min="4622" max="4623" width="8.6640625" style="83" customWidth="1"/>
    <col min="4624" max="4624" width="7.33203125" style="83" customWidth="1"/>
    <col min="4625" max="4625" width="8.109375" style="83" customWidth="1"/>
    <col min="4626" max="4626" width="8.6640625" style="83" customWidth="1"/>
    <col min="4627" max="4627" width="6.44140625" style="83" customWidth="1"/>
    <col min="4628" max="4629" width="9.33203125" style="83" customWidth="1"/>
    <col min="4630" max="4630" width="6.44140625" style="83" customWidth="1"/>
    <col min="4631" max="4632" width="9.5546875" style="83" customWidth="1"/>
    <col min="4633" max="4633" width="6.44140625" style="83" customWidth="1"/>
    <col min="4634" max="4635" width="9.5546875" style="83" customWidth="1"/>
    <col min="4636" max="4636" width="6.6640625" style="83" customWidth="1"/>
    <col min="4637" max="4639" width="8.88671875" style="83"/>
    <col min="4640" max="4640" width="10.88671875" style="83" bestFit="1" customWidth="1"/>
    <col min="4641" max="4861" width="8.88671875" style="83"/>
    <col min="4862" max="4862" width="18.6640625" style="83" customWidth="1"/>
    <col min="4863" max="4864" width="9.44140625" style="83" customWidth="1"/>
    <col min="4865" max="4865" width="7.6640625" style="83" customWidth="1"/>
    <col min="4866" max="4866" width="9.33203125" style="83" customWidth="1"/>
    <col min="4867" max="4867" width="9.88671875" style="83" customWidth="1"/>
    <col min="4868" max="4868" width="7.109375" style="83" customWidth="1"/>
    <col min="4869" max="4869" width="8.5546875" style="83" customWidth="1"/>
    <col min="4870" max="4870" width="8.88671875" style="83" customWidth="1"/>
    <col min="4871" max="4871" width="7.109375" style="83" customWidth="1"/>
    <col min="4872" max="4872" width="9" style="83" customWidth="1"/>
    <col min="4873" max="4873" width="8.6640625" style="83" customWidth="1"/>
    <col min="4874" max="4874" width="6.5546875" style="83" customWidth="1"/>
    <col min="4875" max="4875" width="8.109375" style="83" customWidth="1"/>
    <col min="4876" max="4876" width="7.5546875" style="83" customWidth="1"/>
    <col min="4877" max="4877" width="7" style="83" customWidth="1"/>
    <col min="4878" max="4879" width="8.6640625" style="83" customWidth="1"/>
    <col min="4880" max="4880" width="7.33203125" style="83" customWidth="1"/>
    <col min="4881" max="4881" width="8.109375" style="83" customWidth="1"/>
    <col min="4882" max="4882" width="8.6640625" style="83" customWidth="1"/>
    <col min="4883" max="4883" width="6.44140625" style="83" customWidth="1"/>
    <col min="4884" max="4885" width="9.33203125" style="83" customWidth="1"/>
    <col min="4886" max="4886" width="6.44140625" style="83" customWidth="1"/>
    <col min="4887" max="4888" width="9.5546875" style="83" customWidth="1"/>
    <col min="4889" max="4889" width="6.44140625" style="83" customWidth="1"/>
    <col min="4890" max="4891" width="9.5546875" style="83" customWidth="1"/>
    <col min="4892" max="4892" width="6.6640625" style="83" customWidth="1"/>
    <col min="4893" max="4895" width="8.88671875" style="83"/>
    <col min="4896" max="4896" width="10.88671875" style="83" bestFit="1" customWidth="1"/>
    <col min="4897" max="5117" width="8.88671875" style="83"/>
    <col min="5118" max="5118" width="18.6640625" style="83" customWidth="1"/>
    <col min="5119" max="5120" width="9.44140625" style="83" customWidth="1"/>
    <col min="5121" max="5121" width="7.6640625" style="83" customWidth="1"/>
    <col min="5122" max="5122" width="9.33203125" style="83" customWidth="1"/>
    <col min="5123" max="5123" width="9.88671875" style="83" customWidth="1"/>
    <col min="5124" max="5124" width="7.109375" style="83" customWidth="1"/>
    <col min="5125" max="5125" width="8.5546875" style="83" customWidth="1"/>
    <col min="5126" max="5126" width="8.88671875" style="83" customWidth="1"/>
    <col min="5127" max="5127" width="7.109375" style="83" customWidth="1"/>
    <col min="5128" max="5128" width="9" style="83" customWidth="1"/>
    <col min="5129" max="5129" width="8.6640625" style="83" customWidth="1"/>
    <col min="5130" max="5130" width="6.5546875" style="83" customWidth="1"/>
    <col min="5131" max="5131" width="8.109375" style="83" customWidth="1"/>
    <col min="5132" max="5132" width="7.5546875" style="83" customWidth="1"/>
    <col min="5133" max="5133" width="7" style="83" customWidth="1"/>
    <col min="5134" max="5135" width="8.6640625" style="83" customWidth="1"/>
    <col min="5136" max="5136" width="7.33203125" style="83" customWidth="1"/>
    <col min="5137" max="5137" width="8.109375" style="83" customWidth="1"/>
    <col min="5138" max="5138" width="8.6640625" style="83" customWidth="1"/>
    <col min="5139" max="5139" width="6.44140625" style="83" customWidth="1"/>
    <col min="5140" max="5141" width="9.33203125" style="83" customWidth="1"/>
    <col min="5142" max="5142" width="6.44140625" style="83" customWidth="1"/>
    <col min="5143" max="5144" width="9.5546875" style="83" customWidth="1"/>
    <col min="5145" max="5145" width="6.44140625" style="83" customWidth="1"/>
    <col min="5146" max="5147" width="9.5546875" style="83" customWidth="1"/>
    <col min="5148" max="5148" width="6.6640625" style="83" customWidth="1"/>
    <col min="5149" max="5151" width="8.88671875" style="83"/>
    <col min="5152" max="5152" width="10.88671875" style="83" bestFit="1" customWidth="1"/>
    <col min="5153" max="5373" width="8.88671875" style="83"/>
    <col min="5374" max="5374" width="18.6640625" style="83" customWidth="1"/>
    <col min="5375" max="5376" width="9.44140625" style="83" customWidth="1"/>
    <col min="5377" max="5377" width="7.6640625" style="83" customWidth="1"/>
    <col min="5378" max="5378" width="9.33203125" style="83" customWidth="1"/>
    <col min="5379" max="5379" width="9.88671875" style="83" customWidth="1"/>
    <col min="5380" max="5380" width="7.109375" style="83" customWidth="1"/>
    <col min="5381" max="5381" width="8.5546875" style="83" customWidth="1"/>
    <col min="5382" max="5382" width="8.88671875" style="83" customWidth="1"/>
    <col min="5383" max="5383" width="7.109375" style="83" customWidth="1"/>
    <col min="5384" max="5384" width="9" style="83" customWidth="1"/>
    <col min="5385" max="5385" width="8.6640625" style="83" customWidth="1"/>
    <col min="5386" max="5386" width="6.5546875" style="83" customWidth="1"/>
    <col min="5387" max="5387" width="8.109375" style="83" customWidth="1"/>
    <col min="5388" max="5388" width="7.5546875" style="83" customWidth="1"/>
    <col min="5389" max="5389" width="7" style="83" customWidth="1"/>
    <col min="5390" max="5391" width="8.6640625" style="83" customWidth="1"/>
    <col min="5392" max="5392" width="7.33203125" style="83" customWidth="1"/>
    <col min="5393" max="5393" width="8.109375" style="83" customWidth="1"/>
    <col min="5394" max="5394" width="8.6640625" style="83" customWidth="1"/>
    <col min="5395" max="5395" width="6.44140625" style="83" customWidth="1"/>
    <col min="5396" max="5397" width="9.33203125" style="83" customWidth="1"/>
    <col min="5398" max="5398" width="6.44140625" style="83" customWidth="1"/>
    <col min="5399" max="5400" width="9.5546875" style="83" customWidth="1"/>
    <col min="5401" max="5401" width="6.44140625" style="83" customWidth="1"/>
    <col min="5402" max="5403" width="9.5546875" style="83" customWidth="1"/>
    <col min="5404" max="5404" width="6.6640625" style="83" customWidth="1"/>
    <col min="5405" max="5407" width="8.88671875" style="83"/>
    <col min="5408" max="5408" width="10.88671875" style="83" bestFit="1" customWidth="1"/>
    <col min="5409" max="5629" width="8.88671875" style="83"/>
    <col min="5630" max="5630" width="18.6640625" style="83" customWidth="1"/>
    <col min="5631" max="5632" width="9.44140625" style="83" customWidth="1"/>
    <col min="5633" max="5633" width="7.6640625" style="83" customWidth="1"/>
    <col min="5634" max="5634" width="9.33203125" style="83" customWidth="1"/>
    <col min="5635" max="5635" width="9.88671875" style="83" customWidth="1"/>
    <col min="5636" max="5636" width="7.109375" style="83" customWidth="1"/>
    <col min="5637" max="5637" width="8.5546875" style="83" customWidth="1"/>
    <col min="5638" max="5638" width="8.88671875" style="83" customWidth="1"/>
    <col min="5639" max="5639" width="7.109375" style="83" customWidth="1"/>
    <col min="5640" max="5640" width="9" style="83" customWidth="1"/>
    <col min="5641" max="5641" width="8.6640625" style="83" customWidth="1"/>
    <col min="5642" max="5642" width="6.5546875" style="83" customWidth="1"/>
    <col min="5643" max="5643" width="8.109375" style="83" customWidth="1"/>
    <col min="5644" max="5644" width="7.5546875" style="83" customWidth="1"/>
    <col min="5645" max="5645" width="7" style="83" customWidth="1"/>
    <col min="5646" max="5647" width="8.6640625" style="83" customWidth="1"/>
    <col min="5648" max="5648" width="7.33203125" style="83" customWidth="1"/>
    <col min="5649" max="5649" width="8.109375" style="83" customWidth="1"/>
    <col min="5650" max="5650" width="8.6640625" style="83" customWidth="1"/>
    <col min="5651" max="5651" width="6.44140625" style="83" customWidth="1"/>
    <col min="5652" max="5653" width="9.33203125" style="83" customWidth="1"/>
    <col min="5654" max="5654" width="6.44140625" style="83" customWidth="1"/>
    <col min="5655" max="5656" width="9.5546875" style="83" customWidth="1"/>
    <col min="5657" max="5657" width="6.44140625" style="83" customWidth="1"/>
    <col min="5658" max="5659" width="9.5546875" style="83" customWidth="1"/>
    <col min="5660" max="5660" width="6.6640625" style="83" customWidth="1"/>
    <col min="5661" max="5663" width="8.88671875" style="83"/>
    <col min="5664" max="5664" width="10.88671875" style="83" bestFit="1" customWidth="1"/>
    <col min="5665" max="5885" width="8.88671875" style="83"/>
    <col min="5886" max="5886" width="18.6640625" style="83" customWidth="1"/>
    <col min="5887" max="5888" width="9.44140625" style="83" customWidth="1"/>
    <col min="5889" max="5889" width="7.6640625" style="83" customWidth="1"/>
    <col min="5890" max="5890" width="9.33203125" style="83" customWidth="1"/>
    <col min="5891" max="5891" width="9.88671875" style="83" customWidth="1"/>
    <col min="5892" max="5892" width="7.109375" style="83" customWidth="1"/>
    <col min="5893" max="5893" width="8.5546875" style="83" customWidth="1"/>
    <col min="5894" max="5894" width="8.88671875" style="83" customWidth="1"/>
    <col min="5895" max="5895" width="7.109375" style="83" customWidth="1"/>
    <col min="5896" max="5896" width="9" style="83" customWidth="1"/>
    <col min="5897" max="5897" width="8.6640625" style="83" customWidth="1"/>
    <col min="5898" max="5898" width="6.5546875" style="83" customWidth="1"/>
    <col min="5899" max="5899" width="8.109375" style="83" customWidth="1"/>
    <col min="5900" max="5900" width="7.5546875" style="83" customWidth="1"/>
    <col min="5901" max="5901" width="7" style="83" customWidth="1"/>
    <col min="5902" max="5903" width="8.6640625" style="83" customWidth="1"/>
    <col min="5904" max="5904" width="7.33203125" style="83" customWidth="1"/>
    <col min="5905" max="5905" width="8.109375" style="83" customWidth="1"/>
    <col min="5906" max="5906" width="8.6640625" style="83" customWidth="1"/>
    <col min="5907" max="5907" width="6.44140625" style="83" customWidth="1"/>
    <col min="5908" max="5909" width="9.33203125" style="83" customWidth="1"/>
    <col min="5910" max="5910" width="6.44140625" style="83" customWidth="1"/>
    <col min="5911" max="5912" width="9.5546875" style="83" customWidth="1"/>
    <col min="5913" max="5913" width="6.44140625" style="83" customWidth="1"/>
    <col min="5914" max="5915" width="9.5546875" style="83" customWidth="1"/>
    <col min="5916" max="5916" width="6.6640625" style="83" customWidth="1"/>
    <col min="5917" max="5919" width="8.88671875" style="83"/>
    <col min="5920" max="5920" width="10.88671875" style="83" bestFit="1" customWidth="1"/>
    <col min="5921" max="6141" width="8.88671875" style="83"/>
    <col min="6142" max="6142" width="18.6640625" style="83" customWidth="1"/>
    <col min="6143" max="6144" width="9.44140625" style="83" customWidth="1"/>
    <col min="6145" max="6145" width="7.6640625" style="83" customWidth="1"/>
    <col min="6146" max="6146" width="9.33203125" style="83" customWidth="1"/>
    <col min="6147" max="6147" width="9.88671875" style="83" customWidth="1"/>
    <col min="6148" max="6148" width="7.109375" style="83" customWidth="1"/>
    <col min="6149" max="6149" width="8.5546875" style="83" customWidth="1"/>
    <col min="6150" max="6150" width="8.88671875" style="83" customWidth="1"/>
    <col min="6151" max="6151" width="7.109375" style="83" customWidth="1"/>
    <col min="6152" max="6152" width="9" style="83" customWidth="1"/>
    <col min="6153" max="6153" width="8.6640625" style="83" customWidth="1"/>
    <col min="6154" max="6154" width="6.5546875" style="83" customWidth="1"/>
    <col min="6155" max="6155" width="8.109375" style="83" customWidth="1"/>
    <col min="6156" max="6156" width="7.5546875" style="83" customWidth="1"/>
    <col min="6157" max="6157" width="7" style="83" customWidth="1"/>
    <col min="6158" max="6159" width="8.6640625" style="83" customWidth="1"/>
    <col min="6160" max="6160" width="7.33203125" style="83" customWidth="1"/>
    <col min="6161" max="6161" width="8.109375" style="83" customWidth="1"/>
    <col min="6162" max="6162" width="8.6640625" style="83" customWidth="1"/>
    <col min="6163" max="6163" width="6.44140625" style="83" customWidth="1"/>
    <col min="6164" max="6165" width="9.33203125" style="83" customWidth="1"/>
    <col min="6166" max="6166" width="6.44140625" style="83" customWidth="1"/>
    <col min="6167" max="6168" width="9.5546875" style="83" customWidth="1"/>
    <col min="6169" max="6169" width="6.44140625" style="83" customWidth="1"/>
    <col min="6170" max="6171" width="9.5546875" style="83" customWidth="1"/>
    <col min="6172" max="6172" width="6.6640625" style="83" customWidth="1"/>
    <col min="6173" max="6175" width="8.88671875" style="83"/>
    <col min="6176" max="6176" width="10.88671875" style="83" bestFit="1" customWidth="1"/>
    <col min="6177" max="6397" width="8.88671875" style="83"/>
    <col min="6398" max="6398" width="18.6640625" style="83" customWidth="1"/>
    <col min="6399" max="6400" width="9.44140625" style="83" customWidth="1"/>
    <col min="6401" max="6401" width="7.6640625" style="83" customWidth="1"/>
    <col min="6402" max="6402" width="9.33203125" style="83" customWidth="1"/>
    <col min="6403" max="6403" width="9.88671875" style="83" customWidth="1"/>
    <col min="6404" max="6404" width="7.109375" style="83" customWidth="1"/>
    <col min="6405" max="6405" width="8.5546875" style="83" customWidth="1"/>
    <col min="6406" max="6406" width="8.88671875" style="83" customWidth="1"/>
    <col min="6407" max="6407" width="7.109375" style="83" customWidth="1"/>
    <col min="6408" max="6408" width="9" style="83" customWidth="1"/>
    <col min="6409" max="6409" width="8.6640625" style="83" customWidth="1"/>
    <col min="6410" max="6410" width="6.5546875" style="83" customWidth="1"/>
    <col min="6411" max="6411" width="8.109375" style="83" customWidth="1"/>
    <col min="6412" max="6412" width="7.5546875" style="83" customWidth="1"/>
    <col min="6413" max="6413" width="7" style="83" customWidth="1"/>
    <col min="6414" max="6415" width="8.6640625" style="83" customWidth="1"/>
    <col min="6416" max="6416" width="7.33203125" style="83" customWidth="1"/>
    <col min="6417" max="6417" width="8.109375" style="83" customWidth="1"/>
    <col min="6418" max="6418" width="8.6640625" style="83" customWidth="1"/>
    <col min="6419" max="6419" width="6.44140625" style="83" customWidth="1"/>
    <col min="6420" max="6421" width="9.33203125" style="83" customWidth="1"/>
    <col min="6422" max="6422" width="6.44140625" style="83" customWidth="1"/>
    <col min="6423" max="6424" width="9.5546875" style="83" customWidth="1"/>
    <col min="6425" max="6425" width="6.44140625" style="83" customWidth="1"/>
    <col min="6426" max="6427" width="9.5546875" style="83" customWidth="1"/>
    <col min="6428" max="6428" width="6.6640625" style="83" customWidth="1"/>
    <col min="6429" max="6431" width="8.88671875" style="83"/>
    <col min="6432" max="6432" width="10.88671875" style="83" bestFit="1" customWidth="1"/>
    <col min="6433" max="6653" width="8.88671875" style="83"/>
    <col min="6654" max="6654" width="18.6640625" style="83" customWidth="1"/>
    <col min="6655" max="6656" width="9.44140625" style="83" customWidth="1"/>
    <col min="6657" max="6657" width="7.6640625" style="83" customWidth="1"/>
    <col min="6658" max="6658" width="9.33203125" style="83" customWidth="1"/>
    <col min="6659" max="6659" width="9.88671875" style="83" customWidth="1"/>
    <col min="6660" max="6660" width="7.109375" style="83" customWidth="1"/>
    <col min="6661" max="6661" width="8.5546875" style="83" customWidth="1"/>
    <col min="6662" max="6662" width="8.88671875" style="83" customWidth="1"/>
    <col min="6663" max="6663" width="7.109375" style="83" customWidth="1"/>
    <col min="6664" max="6664" width="9" style="83" customWidth="1"/>
    <col min="6665" max="6665" width="8.6640625" style="83" customWidth="1"/>
    <col min="6666" max="6666" width="6.5546875" style="83" customWidth="1"/>
    <col min="6667" max="6667" width="8.109375" style="83" customWidth="1"/>
    <col min="6668" max="6668" width="7.5546875" style="83" customWidth="1"/>
    <col min="6669" max="6669" width="7" style="83" customWidth="1"/>
    <col min="6670" max="6671" width="8.6640625" style="83" customWidth="1"/>
    <col min="6672" max="6672" width="7.33203125" style="83" customWidth="1"/>
    <col min="6673" max="6673" width="8.109375" style="83" customWidth="1"/>
    <col min="6674" max="6674" width="8.6640625" style="83" customWidth="1"/>
    <col min="6675" max="6675" width="6.44140625" style="83" customWidth="1"/>
    <col min="6676" max="6677" width="9.33203125" style="83" customWidth="1"/>
    <col min="6678" max="6678" width="6.44140625" style="83" customWidth="1"/>
    <col min="6679" max="6680" width="9.5546875" style="83" customWidth="1"/>
    <col min="6681" max="6681" width="6.44140625" style="83" customWidth="1"/>
    <col min="6682" max="6683" width="9.5546875" style="83" customWidth="1"/>
    <col min="6684" max="6684" width="6.6640625" style="83" customWidth="1"/>
    <col min="6685" max="6687" width="8.88671875" style="83"/>
    <col min="6688" max="6688" width="10.88671875" style="83" bestFit="1" customWidth="1"/>
    <col min="6689" max="6909" width="8.88671875" style="83"/>
    <col min="6910" max="6910" width="18.6640625" style="83" customWidth="1"/>
    <col min="6911" max="6912" width="9.44140625" style="83" customWidth="1"/>
    <col min="6913" max="6913" width="7.6640625" style="83" customWidth="1"/>
    <col min="6914" max="6914" width="9.33203125" style="83" customWidth="1"/>
    <col min="6915" max="6915" width="9.88671875" style="83" customWidth="1"/>
    <col min="6916" max="6916" width="7.109375" style="83" customWidth="1"/>
    <col min="6917" max="6917" width="8.5546875" style="83" customWidth="1"/>
    <col min="6918" max="6918" width="8.88671875" style="83" customWidth="1"/>
    <col min="6919" max="6919" width="7.109375" style="83" customWidth="1"/>
    <col min="6920" max="6920" width="9" style="83" customWidth="1"/>
    <col min="6921" max="6921" width="8.6640625" style="83" customWidth="1"/>
    <col min="6922" max="6922" width="6.5546875" style="83" customWidth="1"/>
    <col min="6923" max="6923" width="8.109375" style="83" customWidth="1"/>
    <col min="6924" max="6924" width="7.5546875" style="83" customWidth="1"/>
    <col min="6925" max="6925" width="7" style="83" customWidth="1"/>
    <col min="6926" max="6927" width="8.6640625" style="83" customWidth="1"/>
    <col min="6928" max="6928" width="7.33203125" style="83" customWidth="1"/>
    <col min="6929" max="6929" width="8.109375" style="83" customWidth="1"/>
    <col min="6930" max="6930" width="8.6640625" style="83" customWidth="1"/>
    <col min="6931" max="6931" width="6.44140625" style="83" customWidth="1"/>
    <col min="6932" max="6933" width="9.33203125" style="83" customWidth="1"/>
    <col min="6934" max="6934" width="6.44140625" style="83" customWidth="1"/>
    <col min="6935" max="6936" width="9.5546875" style="83" customWidth="1"/>
    <col min="6937" max="6937" width="6.44140625" style="83" customWidth="1"/>
    <col min="6938" max="6939" width="9.5546875" style="83" customWidth="1"/>
    <col min="6940" max="6940" width="6.6640625" style="83" customWidth="1"/>
    <col min="6941" max="6943" width="8.88671875" style="83"/>
    <col min="6944" max="6944" width="10.88671875" style="83" bestFit="1" customWidth="1"/>
    <col min="6945" max="7165" width="8.88671875" style="83"/>
    <col min="7166" max="7166" width="18.6640625" style="83" customWidth="1"/>
    <col min="7167" max="7168" width="9.44140625" style="83" customWidth="1"/>
    <col min="7169" max="7169" width="7.6640625" style="83" customWidth="1"/>
    <col min="7170" max="7170" width="9.33203125" style="83" customWidth="1"/>
    <col min="7171" max="7171" width="9.88671875" style="83" customWidth="1"/>
    <col min="7172" max="7172" width="7.109375" style="83" customWidth="1"/>
    <col min="7173" max="7173" width="8.5546875" style="83" customWidth="1"/>
    <col min="7174" max="7174" width="8.88671875" style="83" customWidth="1"/>
    <col min="7175" max="7175" width="7.109375" style="83" customWidth="1"/>
    <col min="7176" max="7176" width="9" style="83" customWidth="1"/>
    <col min="7177" max="7177" width="8.6640625" style="83" customWidth="1"/>
    <col min="7178" max="7178" width="6.5546875" style="83" customWidth="1"/>
    <col min="7179" max="7179" width="8.109375" style="83" customWidth="1"/>
    <col min="7180" max="7180" width="7.5546875" style="83" customWidth="1"/>
    <col min="7181" max="7181" width="7" style="83" customWidth="1"/>
    <col min="7182" max="7183" width="8.6640625" style="83" customWidth="1"/>
    <col min="7184" max="7184" width="7.33203125" style="83" customWidth="1"/>
    <col min="7185" max="7185" width="8.109375" style="83" customWidth="1"/>
    <col min="7186" max="7186" width="8.6640625" style="83" customWidth="1"/>
    <col min="7187" max="7187" width="6.44140625" style="83" customWidth="1"/>
    <col min="7188" max="7189" width="9.33203125" style="83" customWidth="1"/>
    <col min="7190" max="7190" width="6.44140625" style="83" customWidth="1"/>
    <col min="7191" max="7192" width="9.5546875" style="83" customWidth="1"/>
    <col min="7193" max="7193" width="6.44140625" style="83" customWidth="1"/>
    <col min="7194" max="7195" width="9.5546875" style="83" customWidth="1"/>
    <col min="7196" max="7196" width="6.6640625" style="83" customWidth="1"/>
    <col min="7197" max="7199" width="8.88671875" style="83"/>
    <col min="7200" max="7200" width="10.88671875" style="83" bestFit="1" customWidth="1"/>
    <col min="7201" max="7421" width="8.88671875" style="83"/>
    <col min="7422" max="7422" width="18.6640625" style="83" customWidth="1"/>
    <col min="7423" max="7424" width="9.44140625" style="83" customWidth="1"/>
    <col min="7425" max="7425" width="7.6640625" style="83" customWidth="1"/>
    <col min="7426" max="7426" width="9.33203125" style="83" customWidth="1"/>
    <col min="7427" max="7427" width="9.88671875" style="83" customWidth="1"/>
    <col min="7428" max="7428" width="7.109375" style="83" customWidth="1"/>
    <col min="7429" max="7429" width="8.5546875" style="83" customWidth="1"/>
    <col min="7430" max="7430" width="8.88671875" style="83" customWidth="1"/>
    <col min="7431" max="7431" width="7.109375" style="83" customWidth="1"/>
    <col min="7432" max="7432" width="9" style="83" customWidth="1"/>
    <col min="7433" max="7433" width="8.6640625" style="83" customWidth="1"/>
    <col min="7434" max="7434" width="6.5546875" style="83" customWidth="1"/>
    <col min="7435" max="7435" width="8.109375" style="83" customWidth="1"/>
    <col min="7436" max="7436" width="7.5546875" style="83" customWidth="1"/>
    <col min="7437" max="7437" width="7" style="83" customWidth="1"/>
    <col min="7438" max="7439" width="8.6640625" style="83" customWidth="1"/>
    <col min="7440" max="7440" width="7.33203125" style="83" customWidth="1"/>
    <col min="7441" max="7441" width="8.109375" style="83" customWidth="1"/>
    <col min="7442" max="7442" width="8.6640625" style="83" customWidth="1"/>
    <col min="7443" max="7443" width="6.44140625" style="83" customWidth="1"/>
    <col min="7444" max="7445" width="9.33203125" style="83" customWidth="1"/>
    <col min="7446" max="7446" width="6.44140625" style="83" customWidth="1"/>
    <col min="7447" max="7448" width="9.5546875" style="83" customWidth="1"/>
    <col min="7449" max="7449" width="6.44140625" style="83" customWidth="1"/>
    <col min="7450" max="7451" width="9.5546875" style="83" customWidth="1"/>
    <col min="7452" max="7452" width="6.6640625" style="83" customWidth="1"/>
    <col min="7453" max="7455" width="8.88671875" style="83"/>
    <col min="7456" max="7456" width="10.88671875" style="83" bestFit="1" customWidth="1"/>
    <col min="7457" max="7677" width="8.88671875" style="83"/>
    <col min="7678" max="7678" width="18.6640625" style="83" customWidth="1"/>
    <col min="7679" max="7680" width="9.44140625" style="83" customWidth="1"/>
    <col min="7681" max="7681" width="7.6640625" style="83" customWidth="1"/>
    <col min="7682" max="7682" width="9.33203125" style="83" customWidth="1"/>
    <col min="7683" max="7683" width="9.88671875" style="83" customWidth="1"/>
    <col min="7684" max="7684" width="7.109375" style="83" customWidth="1"/>
    <col min="7685" max="7685" width="8.5546875" style="83" customWidth="1"/>
    <col min="7686" max="7686" width="8.88671875" style="83" customWidth="1"/>
    <col min="7687" max="7687" width="7.109375" style="83" customWidth="1"/>
    <col min="7688" max="7688" width="9" style="83" customWidth="1"/>
    <col min="7689" max="7689" width="8.6640625" style="83" customWidth="1"/>
    <col min="7690" max="7690" width="6.5546875" style="83" customWidth="1"/>
    <col min="7691" max="7691" width="8.109375" style="83" customWidth="1"/>
    <col min="7692" max="7692" width="7.5546875" style="83" customWidth="1"/>
    <col min="7693" max="7693" width="7" style="83" customWidth="1"/>
    <col min="7694" max="7695" width="8.6640625" style="83" customWidth="1"/>
    <col min="7696" max="7696" width="7.33203125" style="83" customWidth="1"/>
    <col min="7697" max="7697" width="8.109375" style="83" customWidth="1"/>
    <col min="7698" max="7698" width="8.6640625" style="83" customWidth="1"/>
    <col min="7699" max="7699" width="6.44140625" style="83" customWidth="1"/>
    <col min="7700" max="7701" width="9.33203125" style="83" customWidth="1"/>
    <col min="7702" max="7702" width="6.44140625" style="83" customWidth="1"/>
    <col min="7703" max="7704" width="9.5546875" style="83" customWidth="1"/>
    <col min="7705" max="7705" width="6.44140625" style="83" customWidth="1"/>
    <col min="7706" max="7707" width="9.5546875" style="83" customWidth="1"/>
    <col min="7708" max="7708" width="6.6640625" style="83" customWidth="1"/>
    <col min="7709" max="7711" width="8.88671875" style="83"/>
    <col min="7712" max="7712" width="10.88671875" style="83" bestFit="1" customWidth="1"/>
    <col min="7713" max="7933" width="8.88671875" style="83"/>
    <col min="7934" max="7934" width="18.6640625" style="83" customWidth="1"/>
    <col min="7935" max="7936" width="9.44140625" style="83" customWidth="1"/>
    <col min="7937" max="7937" width="7.6640625" style="83" customWidth="1"/>
    <col min="7938" max="7938" width="9.33203125" style="83" customWidth="1"/>
    <col min="7939" max="7939" width="9.88671875" style="83" customWidth="1"/>
    <col min="7940" max="7940" width="7.109375" style="83" customWidth="1"/>
    <col min="7941" max="7941" width="8.5546875" style="83" customWidth="1"/>
    <col min="7942" max="7942" width="8.88671875" style="83" customWidth="1"/>
    <col min="7943" max="7943" width="7.109375" style="83" customWidth="1"/>
    <col min="7944" max="7944" width="9" style="83" customWidth="1"/>
    <col min="7945" max="7945" width="8.6640625" style="83" customWidth="1"/>
    <col min="7946" max="7946" width="6.5546875" style="83" customWidth="1"/>
    <col min="7947" max="7947" width="8.109375" style="83" customWidth="1"/>
    <col min="7948" max="7948" width="7.5546875" style="83" customWidth="1"/>
    <col min="7949" max="7949" width="7" style="83" customWidth="1"/>
    <col min="7950" max="7951" width="8.6640625" style="83" customWidth="1"/>
    <col min="7952" max="7952" width="7.33203125" style="83" customWidth="1"/>
    <col min="7953" max="7953" width="8.109375" style="83" customWidth="1"/>
    <col min="7954" max="7954" width="8.6640625" style="83" customWidth="1"/>
    <col min="7955" max="7955" width="6.44140625" style="83" customWidth="1"/>
    <col min="7956" max="7957" width="9.33203125" style="83" customWidth="1"/>
    <col min="7958" max="7958" width="6.44140625" style="83" customWidth="1"/>
    <col min="7959" max="7960" width="9.5546875" style="83" customWidth="1"/>
    <col min="7961" max="7961" width="6.44140625" style="83" customWidth="1"/>
    <col min="7962" max="7963" width="9.5546875" style="83" customWidth="1"/>
    <col min="7964" max="7964" width="6.6640625" style="83" customWidth="1"/>
    <col min="7965" max="7967" width="8.88671875" style="83"/>
    <col min="7968" max="7968" width="10.88671875" style="83" bestFit="1" customWidth="1"/>
    <col min="7969" max="8189" width="8.88671875" style="83"/>
    <col min="8190" max="8190" width="18.6640625" style="83" customWidth="1"/>
    <col min="8191" max="8192" width="9.44140625" style="83" customWidth="1"/>
    <col min="8193" max="8193" width="7.6640625" style="83" customWidth="1"/>
    <col min="8194" max="8194" width="9.33203125" style="83" customWidth="1"/>
    <col min="8195" max="8195" width="9.88671875" style="83" customWidth="1"/>
    <col min="8196" max="8196" width="7.109375" style="83" customWidth="1"/>
    <col min="8197" max="8197" width="8.5546875" style="83" customWidth="1"/>
    <col min="8198" max="8198" width="8.88671875" style="83" customWidth="1"/>
    <col min="8199" max="8199" width="7.109375" style="83" customWidth="1"/>
    <col min="8200" max="8200" width="9" style="83" customWidth="1"/>
    <col min="8201" max="8201" width="8.6640625" style="83" customWidth="1"/>
    <col min="8202" max="8202" width="6.5546875" style="83" customWidth="1"/>
    <col min="8203" max="8203" width="8.109375" style="83" customWidth="1"/>
    <col min="8204" max="8204" width="7.5546875" style="83" customWidth="1"/>
    <col min="8205" max="8205" width="7" style="83" customWidth="1"/>
    <col min="8206" max="8207" width="8.6640625" style="83" customWidth="1"/>
    <col min="8208" max="8208" width="7.33203125" style="83" customWidth="1"/>
    <col min="8209" max="8209" width="8.109375" style="83" customWidth="1"/>
    <col min="8210" max="8210" width="8.6640625" style="83" customWidth="1"/>
    <col min="8211" max="8211" width="6.44140625" style="83" customWidth="1"/>
    <col min="8212" max="8213" width="9.33203125" style="83" customWidth="1"/>
    <col min="8214" max="8214" width="6.44140625" style="83" customWidth="1"/>
    <col min="8215" max="8216" width="9.5546875" style="83" customWidth="1"/>
    <col min="8217" max="8217" width="6.44140625" style="83" customWidth="1"/>
    <col min="8218" max="8219" width="9.5546875" style="83" customWidth="1"/>
    <col min="8220" max="8220" width="6.6640625" style="83" customWidth="1"/>
    <col min="8221" max="8223" width="8.88671875" style="83"/>
    <col min="8224" max="8224" width="10.88671875" style="83" bestFit="1" customWidth="1"/>
    <col min="8225" max="8445" width="8.88671875" style="83"/>
    <col min="8446" max="8446" width="18.6640625" style="83" customWidth="1"/>
    <col min="8447" max="8448" width="9.44140625" style="83" customWidth="1"/>
    <col min="8449" max="8449" width="7.6640625" style="83" customWidth="1"/>
    <col min="8450" max="8450" width="9.33203125" style="83" customWidth="1"/>
    <col min="8451" max="8451" width="9.88671875" style="83" customWidth="1"/>
    <col min="8452" max="8452" width="7.109375" style="83" customWidth="1"/>
    <col min="8453" max="8453" width="8.5546875" style="83" customWidth="1"/>
    <col min="8454" max="8454" width="8.88671875" style="83" customWidth="1"/>
    <col min="8455" max="8455" width="7.109375" style="83" customWidth="1"/>
    <col min="8456" max="8456" width="9" style="83" customWidth="1"/>
    <col min="8457" max="8457" width="8.6640625" style="83" customWidth="1"/>
    <col min="8458" max="8458" width="6.5546875" style="83" customWidth="1"/>
    <col min="8459" max="8459" width="8.109375" style="83" customWidth="1"/>
    <col min="8460" max="8460" width="7.5546875" style="83" customWidth="1"/>
    <col min="8461" max="8461" width="7" style="83" customWidth="1"/>
    <col min="8462" max="8463" width="8.6640625" style="83" customWidth="1"/>
    <col min="8464" max="8464" width="7.33203125" style="83" customWidth="1"/>
    <col min="8465" max="8465" width="8.109375" style="83" customWidth="1"/>
    <col min="8466" max="8466" width="8.6640625" style="83" customWidth="1"/>
    <col min="8467" max="8467" width="6.44140625" style="83" customWidth="1"/>
    <col min="8468" max="8469" width="9.33203125" style="83" customWidth="1"/>
    <col min="8470" max="8470" width="6.44140625" style="83" customWidth="1"/>
    <col min="8471" max="8472" width="9.5546875" style="83" customWidth="1"/>
    <col min="8473" max="8473" width="6.44140625" style="83" customWidth="1"/>
    <col min="8474" max="8475" width="9.5546875" style="83" customWidth="1"/>
    <col min="8476" max="8476" width="6.6640625" style="83" customWidth="1"/>
    <col min="8477" max="8479" width="8.88671875" style="83"/>
    <col min="8480" max="8480" width="10.88671875" style="83" bestFit="1" customWidth="1"/>
    <col min="8481" max="8701" width="8.88671875" style="83"/>
    <col min="8702" max="8702" width="18.6640625" style="83" customWidth="1"/>
    <col min="8703" max="8704" width="9.44140625" style="83" customWidth="1"/>
    <col min="8705" max="8705" width="7.6640625" style="83" customWidth="1"/>
    <col min="8706" max="8706" width="9.33203125" style="83" customWidth="1"/>
    <col min="8707" max="8707" width="9.88671875" style="83" customWidth="1"/>
    <col min="8708" max="8708" width="7.109375" style="83" customWidth="1"/>
    <col min="8709" max="8709" width="8.5546875" style="83" customWidth="1"/>
    <col min="8710" max="8710" width="8.88671875" style="83" customWidth="1"/>
    <col min="8711" max="8711" width="7.109375" style="83" customWidth="1"/>
    <col min="8712" max="8712" width="9" style="83" customWidth="1"/>
    <col min="8713" max="8713" width="8.6640625" style="83" customWidth="1"/>
    <col min="8714" max="8714" width="6.5546875" style="83" customWidth="1"/>
    <col min="8715" max="8715" width="8.109375" style="83" customWidth="1"/>
    <col min="8716" max="8716" width="7.5546875" style="83" customWidth="1"/>
    <col min="8717" max="8717" width="7" style="83" customWidth="1"/>
    <col min="8718" max="8719" width="8.6640625" style="83" customWidth="1"/>
    <col min="8720" max="8720" width="7.33203125" style="83" customWidth="1"/>
    <col min="8721" max="8721" width="8.109375" style="83" customWidth="1"/>
    <col min="8722" max="8722" width="8.6640625" style="83" customWidth="1"/>
    <col min="8723" max="8723" width="6.44140625" style="83" customWidth="1"/>
    <col min="8724" max="8725" width="9.33203125" style="83" customWidth="1"/>
    <col min="8726" max="8726" width="6.44140625" style="83" customWidth="1"/>
    <col min="8727" max="8728" width="9.5546875" style="83" customWidth="1"/>
    <col min="8729" max="8729" width="6.44140625" style="83" customWidth="1"/>
    <col min="8730" max="8731" width="9.5546875" style="83" customWidth="1"/>
    <col min="8732" max="8732" width="6.6640625" style="83" customWidth="1"/>
    <col min="8733" max="8735" width="8.88671875" style="83"/>
    <col min="8736" max="8736" width="10.88671875" style="83" bestFit="1" customWidth="1"/>
    <col min="8737" max="8957" width="8.88671875" style="83"/>
    <col min="8958" max="8958" width="18.6640625" style="83" customWidth="1"/>
    <col min="8959" max="8960" width="9.44140625" style="83" customWidth="1"/>
    <col min="8961" max="8961" width="7.6640625" style="83" customWidth="1"/>
    <col min="8962" max="8962" width="9.33203125" style="83" customWidth="1"/>
    <col min="8963" max="8963" width="9.88671875" style="83" customWidth="1"/>
    <col min="8964" max="8964" width="7.109375" style="83" customWidth="1"/>
    <col min="8965" max="8965" width="8.5546875" style="83" customWidth="1"/>
    <col min="8966" max="8966" width="8.88671875" style="83" customWidth="1"/>
    <col min="8967" max="8967" width="7.109375" style="83" customWidth="1"/>
    <col min="8968" max="8968" width="9" style="83" customWidth="1"/>
    <col min="8969" max="8969" width="8.6640625" style="83" customWidth="1"/>
    <col min="8970" max="8970" width="6.5546875" style="83" customWidth="1"/>
    <col min="8971" max="8971" width="8.109375" style="83" customWidth="1"/>
    <col min="8972" max="8972" width="7.5546875" style="83" customWidth="1"/>
    <col min="8973" max="8973" width="7" style="83" customWidth="1"/>
    <col min="8974" max="8975" width="8.6640625" style="83" customWidth="1"/>
    <col min="8976" max="8976" width="7.33203125" style="83" customWidth="1"/>
    <col min="8977" max="8977" width="8.109375" style="83" customWidth="1"/>
    <col min="8978" max="8978" width="8.6640625" style="83" customWidth="1"/>
    <col min="8979" max="8979" width="6.44140625" style="83" customWidth="1"/>
    <col min="8980" max="8981" width="9.33203125" style="83" customWidth="1"/>
    <col min="8982" max="8982" width="6.44140625" style="83" customWidth="1"/>
    <col min="8983" max="8984" width="9.5546875" style="83" customWidth="1"/>
    <col min="8985" max="8985" width="6.44140625" style="83" customWidth="1"/>
    <col min="8986" max="8987" width="9.5546875" style="83" customWidth="1"/>
    <col min="8988" max="8988" width="6.6640625" style="83" customWidth="1"/>
    <col min="8989" max="8991" width="8.88671875" style="83"/>
    <col min="8992" max="8992" width="10.88671875" style="83" bestFit="1" customWidth="1"/>
    <col min="8993" max="9213" width="8.88671875" style="83"/>
    <col min="9214" max="9214" width="18.6640625" style="83" customWidth="1"/>
    <col min="9215" max="9216" width="9.44140625" style="83" customWidth="1"/>
    <col min="9217" max="9217" width="7.6640625" style="83" customWidth="1"/>
    <col min="9218" max="9218" width="9.33203125" style="83" customWidth="1"/>
    <col min="9219" max="9219" width="9.88671875" style="83" customWidth="1"/>
    <col min="9220" max="9220" width="7.109375" style="83" customWidth="1"/>
    <col min="9221" max="9221" width="8.5546875" style="83" customWidth="1"/>
    <col min="9222" max="9222" width="8.88671875" style="83" customWidth="1"/>
    <col min="9223" max="9223" width="7.109375" style="83" customWidth="1"/>
    <col min="9224" max="9224" width="9" style="83" customWidth="1"/>
    <col min="9225" max="9225" width="8.6640625" style="83" customWidth="1"/>
    <col min="9226" max="9226" width="6.5546875" style="83" customWidth="1"/>
    <col min="9227" max="9227" width="8.109375" style="83" customWidth="1"/>
    <col min="9228" max="9228" width="7.5546875" style="83" customWidth="1"/>
    <col min="9229" max="9229" width="7" style="83" customWidth="1"/>
    <col min="9230" max="9231" width="8.6640625" style="83" customWidth="1"/>
    <col min="9232" max="9232" width="7.33203125" style="83" customWidth="1"/>
    <col min="9233" max="9233" width="8.109375" style="83" customWidth="1"/>
    <col min="9234" max="9234" width="8.6640625" style="83" customWidth="1"/>
    <col min="9235" max="9235" width="6.44140625" style="83" customWidth="1"/>
    <col min="9236" max="9237" width="9.33203125" style="83" customWidth="1"/>
    <col min="9238" max="9238" width="6.44140625" style="83" customWidth="1"/>
    <col min="9239" max="9240" width="9.5546875" style="83" customWidth="1"/>
    <col min="9241" max="9241" width="6.44140625" style="83" customWidth="1"/>
    <col min="9242" max="9243" width="9.5546875" style="83" customWidth="1"/>
    <col min="9244" max="9244" width="6.6640625" style="83" customWidth="1"/>
    <col min="9245" max="9247" width="8.88671875" style="83"/>
    <col min="9248" max="9248" width="10.88671875" style="83" bestFit="1" customWidth="1"/>
    <col min="9249" max="9469" width="8.88671875" style="83"/>
    <col min="9470" max="9470" width="18.6640625" style="83" customWidth="1"/>
    <col min="9471" max="9472" width="9.44140625" style="83" customWidth="1"/>
    <col min="9473" max="9473" width="7.6640625" style="83" customWidth="1"/>
    <col min="9474" max="9474" width="9.33203125" style="83" customWidth="1"/>
    <col min="9475" max="9475" width="9.88671875" style="83" customWidth="1"/>
    <col min="9476" max="9476" width="7.109375" style="83" customWidth="1"/>
    <col min="9477" max="9477" width="8.5546875" style="83" customWidth="1"/>
    <col min="9478" max="9478" width="8.88671875" style="83" customWidth="1"/>
    <col min="9479" max="9479" width="7.109375" style="83" customWidth="1"/>
    <col min="9480" max="9480" width="9" style="83" customWidth="1"/>
    <col min="9481" max="9481" width="8.6640625" style="83" customWidth="1"/>
    <col min="9482" max="9482" width="6.5546875" style="83" customWidth="1"/>
    <col min="9483" max="9483" width="8.109375" style="83" customWidth="1"/>
    <col min="9484" max="9484" width="7.5546875" style="83" customWidth="1"/>
    <col min="9485" max="9485" width="7" style="83" customWidth="1"/>
    <col min="9486" max="9487" width="8.6640625" style="83" customWidth="1"/>
    <col min="9488" max="9488" width="7.33203125" style="83" customWidth="1"/>
    <col min="9489" max="9489" width="8.109375" style="83" customWidth="1"/>
    <col min="9490" max="9490" width="8.6640625" style="83" customWidth="1"/>
    <col min="9491" max="9491" width="6.44140625" style="83" customWidth="1"/>
    <col min="9492" max="9493" width="9.33203125" style="83" customWidth="1"/>
    <col min="9494" max="9494" width="6.44140625" style="83" customWidth="1"/>
    <col min="9495" max="9496" width="9.5546875" style="83" customWidth="1"/>
    <col min="9497" max="9497" width="6.44140625" style="83" customWidth="1"/>
    <col min="9498" max="9499" width="9.5546875" style="83" customWidth="1"/>
    <col min="9500" max="9500" width="6.6640625" style="83" customWidth="1"/>
    <col min="9501" max="9503" width="8.88671875" style="83"/>
    <col min="9504" max="9504" width="10.88671875" style="83" bestFit="1" customWidth="1"/>
    <col min="9505" max="9725" width="8.88671875" style="83"/>
    <col min="9726" max="9726" width="18.6640625" style="83" customWidth="1"/>
    <col min="9727" max="9728" width="9.44140625" style="83" customWidth="1"/>
    <col min="9729" max="9729" width="7.6640625" style="83" customWidth="1"/>
    <col min="9730" max="9730" width="9.33203125" style="83" customWidth="1"/>
    <col min="9731" max="9731" width="9.88671875" style="83" customWidth="1"/>
    <col min="9732" max="9732" width="7.109375" style="83" customWidth="1"/>
    <col min="9733" max="9733" width="8.5546875" style="83" customWidth="1"/>
    <col min="9734" max="9734" width="8.88671875" style="83" customWidth="1"/>
    <col min="9735" max="9735" width="7.109375" style="83" customWidth="1"/>
    <col min="9736" max="9736" width="9" style="83" customWidth="1"/>
    <col min="9737" max="9737" width="8.6640625" style="83" customWidth="1"/>
    <col min="9738" max="9738" width="6.5546875" style="83" customWidth="1"/>
    <col min="9739" max="9739" width="8.109375" style="83" customWidth="1"/>
    <col min="9740" max="9740" width="7.5546875" style="83" customWidth="1"/>
    <col min="9741" max="9741" width="7" style="83" customWidth="1"/>
    <col min="9742" max="9743" width="8.6640625" style="83" customWidth="1"/>
    <col min="9744" max="9744" width="7.33203125" style="83" customWidth="1"/>
    <col min="9745" max="9745" width="8.109375" style="83" customWidth="1"/>
    <col min="9746" max="9746" width="8.6640625" style="83" customWidth="1"/>
    <col min="9747" max="9747" width="6.44140625" style="83" customWidth="1"/>
    <col min="9748" max="9749" width="9.33203125" style="83" customWidth="1"/>
    <col min="9750" max="9750" width="6.44140625" style="83" customWidth="1"/>
    <col min="9751" max="9752" width="9.5546875" style="83" customWidth="1"/>
    <col min="9753" max="9753" width="6.44140625" style="83" customWidth="1"/>
    <col min="9754" max="9755" width="9.5546875" style="83" customWidth="1"/>
    <col min="9756" max="9756" width="6.6640625" style="83" customWidth="1"/>
    <col min="9757" max="9759" width="8.88671875" style="83"/>
    <col min="9760" max="9760" width="10.88671875" style="83" bestFit="1" customWidth="1"/>
    <col min="9761" max="9981" width="8.88671875" style="83"/>
    <col min="9982" max="9982" width="18.6640625" style="83" customWidth="1"/>
    <col min="9983" max="9984" width="9.44140625" style="83" customWidth="1"/>
    <col min="9985" max="9985" width="7.6640625" style="83" customWidth="1"/>
    <col min="9986" max="9986" width="9.33203125" style="83" customWidth="1"/>
    <col min="9987" max="9987" width="9.88671875" style="83" customWidth="1"/>
    <col min="9988" max="9988" width="7.109375" style="83" customWidth="1"/>
    <col min="9989" max="9989" width="8.5546875" style="83" customWidth="1"/>
    <col min="9990" max="9990" width="8.88671875" style="83" customWidth="1"/>
    <col min="9991" max="9991" width="7.109375" style="83" customWidth="1"/>
    <col min="9992" max="9992" width="9" style="83" customWidth="1"/>
    <col min="9993" max="9993" width="8.6640625" style="83" customWidth="1"/>
    <col min="9994" max="9994" width="6.5546875" style="83" customWidth="1"/>
    <col min="9995" max="9995" width="8.109375" style="83" customWidth="1"/>
    <col min="9996" max="9996" width="7.5546875" style="83" customWidth="1"/>
    <col min="9997" max="9997" width="7" style="83" customWidth="1"/>
    <col min="9998" max="9999" width="8.6640625" style="83" customWidth="1"/>
    <col min="10000" max="10000" width="7.33203125" style="83" customWidth="1"/>
    <col min="10001" max="10001" width="8.109375" style="83" customWidth="1"/>
    <col min="10002" max="10002" width="8.6640625" style="83" customWidth="1"/>
    <col min="10003" max="10003" width="6.44140625" style="83" customWidth="1"/>
    <col min="10004" max="10005" width="9.33203125" style="83" customWidth="1"/>
    <col min="10006" max="10006" width="6.44140625" style="83" customWidth="1"/>
    <col min="10007" max="10008" width="9.5546875" style="83" customWidth="1"/>
    <col min="10009" max="10009" width="6.44140625" style="83" customWidth="1"/>
    <col min="10010" max="10011" width="9.5546875" style="83" customWidth="1"/>
    <col min="10012" max="10012" width="6.6640625" style="83" customWidth="1"/>
    <col min="10013" max="10015" width="8.88671875" style="83"/>
    <col min="10016" max="10016" width="10.88671875" style="83" bestFit="1" customWidth="1"/>
    <col min="10017" max="10237" width="8.88671875" style="83"/>
    <col min="10238" max="10238" width="18.6640625" style="83" customWidth="1"/>
    <col min="10239" max="10240" width="9.44140625" style="83" customWidth="1"/>
    <col min="10241" max="10241" width="7.6640625" style="83" customWidth="1"/>
    <col min="10242" max="10242" width="9.33203125" style="83" customWidth="1"/>
    <col min="10243" max="10243" width="9.88671875" style="83" customWidth="1"/>
    <col min="10244" max="10244" width="7.109375" style="83" customWidth="1"/>
    <col min="10245" max="10245" width="8.5546875" style="83" customWidth="1"/>
    <col min="10246" max="10246" width="8.88671875" style="83" customWidth="1"/>
    <col min="10247" max="10247" width="7.109375" style="83" customWidth="1"/>
    <col min="10248" max="10248" width="9" style="83" customWidth="1"/>
    <col min="10249" max="10249" width="8.6640625" style="83" customWidth="1"/>
    <col min="10250" max="10250" width="6.5546875" style="83" customWidth="1"/>
    <col min="10251" max="10251" width="8.109375" style="83" customWidth="1"/>
    <col min="10252" max="10252" width="7.5546875" style="83" customWidth="1"/>
    <col min="10253" max="10253" width="7" style="83" customWidth="1"/>
    <col min="10254" max="10255" width="8.6640625" style="83" customWidth="1"/>
    <col min="10256" max="10256" width="7.33203125" style="83" customWidth="1"/>
    <col min="10257" max="10257" width="8.109375" style="83" customWidth="1"/>
    <col min="10258" max="10258" width="8.6640625" style="83" customWidth="1"/>
    <col min="10259" max="10259" width="6.44140625" style="83" customWidth="1"/>
    <col min="10260" max="10261" width="9.33203125" style="83" customWidth="1"/>
    <col min="10262" max="10262" width="6.44140625" style="83" customWidth="1"/>
    <col min="10263" max="10264" width="9.5546875" style="83" customWidth="1"/>
    <col min="10265" max="10265" width="6.44140625" style="83" customWidth="1"/>
    <col min="10266" max="10267" width="9.5546875" style="83" customWidth="1"/>
    <col min="10268" max="10268" width="6.6640625" style="83" customWidth="1"/>
    <col min="10269" max="10271" width="8.88671875" style="83"/>
    <col min="10272" max="10272" width="10.88671875" style="83" bestFit="1" customWidth="1"/>
    <col min="10273" max="10493" width="8.88671875" style="83"/>
    <col min="10494" max="10494" width="18.6640625" style="83" customWidth="1"/>
    <col min="10495" max="10496" width="9.44140625" style="83" customWidth="1"/>
    <col min="10497" max="10497" width="7.6640625" style="83" customWidth="1"/>
    <col min="10498" max="10498" width="9.33203125" style="83" customWidth="1"/>
    <col min="10499" max="10499" width="9.88671875" style="83" customWidth="1"/>
    <col min="10500" max="10500" width="7.109375" style="83" customWidth="1"/>
    <col min="10501" max="10501" width="8.5546875" style="83" customWidth="1"/>
    <col min="10502" max="10502" width="8.88671875" style="83" customWidth="1"/>
    <col min="10503" max="10503" width="7.109375" style="83" customWidth="1"/>
    <col min="10504" max="10504" width="9" style="83" customWidth="1"/>
    <col min="10505" max="10505" width="8.6640625" style="83" customWidth="1"/>
    <col min="10506" max="10506" width="6.5546875" style="83" customWidth="1"/>
    <col min="10507" max="10507" width="8.109375" style="83" customWidth="1"/>
    <col min="10508" max="10508" width="7.5546875" style="83" customWidth="1"/>
    <col min="10509" max="10509" width="7" style="83" customWidth="1"/>
    <col min="10510" max="10511" width="8.6640625" style="83" customWidth="1"/>
    <col min="10512" max="10512" width="7.33203125" style="83" customWidth="1"/>
    <col min="10513" max="10513" width="8.109375" style="83" customWidth="1"/>
    <col min="10514" max="10514" width="8.6640625" style="83" customWidth="1"/>
    <col min="10515" max="10515" width="6.44140625" style="83" customWidth="1"/>
    <col min="10516" max="10517" width="9.33203125" style="83" customWidth="1"/>
    <col min="10518" max="10518" width="6.44140625" style="83" customWidth="1"/>
    <col min="10519" max="10520" width="9.5546875" style="83" customWidth="1"/>
    <col min="10521" max="10521" width="6.44140625" style="83" customWidth="1"/>
    <col min="10522" max="10523" width="9.5546875" style="83" customWidth="1"/>
    <col min="10524" max="10524" width="6.6640625" style="83" customWidth="1"/>
    <col min="10525" max="10527" width="8.88671875" style="83"/>
    <col min="10528" max="10528" width="10.88671875" style="83" bestFit="1" customWidth="1"/>
    <col min="10529" max="10749" width="8.88671875" style="83"/>
    <col min="10750" max="10750" width="18.6640625" style="83" customWidth="1"/>
    <col min="10751" max="10752" width="9.44140625" style="83" customWidth="1"/>
    <col min="10753" max="10753" width="7.6640625" style="83" customWidth="1"/>
    <col min="10754" max="10754" width="9.33203125" style="83" customWidth="1"/>
    <col min="10755" max="10755" width="9.88671875" style="83" customWidth="1"/>
    <col min="10756" max="10756" width="7.109375" style="83" customWidth="1"/>
    <col min="10757" max="10757" width="8.5546875" style="83" customWidth="1"/>
    <col min="10758" max="10758" width="8.88671875" style="83" customWidth="1"/>
    <col min="10759" max="10759" width="7.109375" style="83" customWidth="1"/>
    <col min="10760" max="10760" width="9" style="83" customWidth="1"/>
    <col min="10761" max="10761" width="8.6640625" style="83" customWidth="1"/>
    <col min="10762" max="10762" width="6.5546875" style="83" customWidth="1"/>
    <col min="10763" max="10763" width="8.109375" style="83" customWidth="1"/>
    <col min="10764" max="10764" width="7.5546875" style="83" customWidth="1"/>
    <col min="10765" max="10765" width="7" style="83" customWidth="1"/>
    <col min="10766" max="10767" width="8.6640625" style="83" customWidth="1"/>
    <col min="10768" max="10768" width="7.33203125" style="83" customWidth="1"/>
    <col min="10769" max="10769" width="8.109375" style="83" customWidth="1"/>
    <col min="10770" max="10770" width="8.6640625" style="83" customWidth="1"/>
    <col min="10771" max="10771" width="6.44140625" style="83" customWidth="1"/>
    <col min="10772" max="10773" width="9.33203125" style="83" customWidth="1"/>
    <col min="10774" max="10774" width="6.44140625" style="83" customWidth="1"/>
    <col min="10775" max="10776" width="9.5546875" style="83" customWidth="1"/>
    <col min="10777" max="10777" width="6.44140625" style="83" customWidth="1"/>
    <col min="10778" max="10779" width="9.5546875" style="83" customWidth="1"/>
    <col min="10780" max="10780" width="6.6640625" style="83" customWidth="1"/>
    <col min="10781" max="10783" width="8.88671875" style="83"/>
    <col min="10784" max="10784" width="10.88671875" style="83" bestFit="1" customWidth="1"/>
    <col min="10785" max="11005" width="8.88671875" style="83"/>
    <col min="11006" max="11006" width="18.6640625" style="83" customWidth="1"/>
    <col min="11007" max="11008" width="9.44140625" style="83" customWidth="1"/>
    <col min="11009" max="11009" width="7.6640625" style="83" customWidth="1"/>
    <col min="11010" max="11010" width="9.33203125" style="83" customWidth="1"/>
    <col min="11011" max="11011" width="9.88671875" style="83" customWidth="1"/>
    <col min="11012" max="11012" width="7.109375" style="83" customWidth="1"/>
    <col min="11013" max="11013" width="8.5546875" style="83" customWidth="1"/>
    <col min="11014" max="11014" width="8.88671875" style="83" customWidth="1"/>
    <col min="11015" max="11015" width="7.109375" style="83" customWidth="1"/>
    <col min="11016" max="11016" width="9" style="83" customWidth="1"/>
    <col min="11017" max="11017" width="8.6640625" style="83" customWidth="1"/>
    <col min="11018" max="11018" width="6.5546875" style="83" customWidth="1"/>
    <col min="11019" max="11019" width="8.109375" style="83" customWidth="1"/>
    <col min="11020" max="11020" width="7.5546875" style="83" customWidth="1"/>
    <col min="11021" max="11021" width="7" style="83" customWidth="1"/>
    <col min="11022" max="11023" width="8.6640625" style="83" customWidth="1"/>
    <col min="11024" max="11024" width="7.33203125" style="83" customWidth="1"/>
    <col min="11025" max="11025" width="8.109375" style="83" customWidth="1"/>
    <col min="11026" max="11026" width="8.6640625" style="83" customWidth="1"/>
    <col min="11027" max="11027" width="6.44140625" style="83" customWidth="1"/>
    <col min="11028" max="11029" width="9.33203125" style="83" customWidth="1"/>
    <col min="11030" max="11030" width="6.44140625" style="83" customWidth="1"/>
    <col min="11031" max="11032" width="9.5546875" style="83" customWidth="1"/>
    <col min="11033" max="11033" width="6.44140625" style="83" customWidth="1"/>
    <col min="11034" max="11035" width="9.5546875" style="83" customWidth="1"/>
    <col min="11036" max="11036" width="6.6640625" style="83" customWidth="1"/>
    <col min="11037" max="11039" width="8.88671875" style="83"/>
    <col min="11040" max="11040" width="10.88671875" style="83" bestFit="1" customWidth="1"/>
    <col min="11041" max="11261" width="8.88671875" style="83"/>
    <col min="11262" max="11262" width="18.6640625" style="83" customWidth="1"/>
    <col min="11263" max="11264" width="9.44140625" style="83" customWidth="1"/>
    <col min="11265" max="11265" width="7.6640625" style="83" customWidth="1"/>
    <col min="11266" max="11266" width="9.33203125" style="83" customWidth="1"/>
    <col min="11267" max="11267" width="9.88671875" style="83" customWidth="1"/>
    <col min="11268" max="11268" width="7.109375" style="83" customWidth="1"/>
    <col min="11269" max="11269" width="8.5546875" style="83" customWidth="1"/>
    <col min="11270" max="11270" width="8.88671875" style="83" customWidth="1"/>
    <col min="11271" max="11271" width="7.109375" style="83" customWidth="1"/>
    <col min="11272" max="11272" width="9" style="83" customWidth="1"/>
    <col min="11273" max="11273" width="8.6640625" style="83" customWidth="1"/>
    <col min="11274" max="11274" width="6.5546875" style="83" customWidth="1"/>
    <col min="11275" max="11275" width="8.109375" style="83" customWidth="1"/>
    <col min="11276" max="11276" width="7.5546875" style="83" customWidth="1"/>
    <col min="11277" max="11277" width="7" style="83" customWidth="1"/>
    <col min="11278" max="11279" width="8.6640625" style="83" customWidth="1"/>
    <col min="11280" max="11280" width="7.33203125" style="83" customWidth="1"/>
    <col min="11281" max="11281" width="8.109375" style="83" customWidth="1"/>
    <col min="11282" max="11282" width="8.6640625" style="83" customWidth="1"/>
    <col min="11283" max="11283" width="6.44140625" style="83" customWidth="1"/>
    <col min="11284" max="11285" width="9.33203125" style="83" customWidth="1"/>
    <col min="11286" max="11286" width="6.44140625" style="83" customWidth="1"/>
    <col min="11287" max="11288" width="9.5546875" style="83" customWidth="1"/>
    <col min="11289" max="11289" width="6.44140625" style="83" customWidth="1"/>
    <col min="11290" max="11291" width="9.5546875" style="83" customWidth="1"/>
    <col min="11292" max="11292" width="6.6640625" style="83" customWidth="1"/>
    <col min="11293" max="11295" width="8.88671875" style="83"/>
    <col min="11296" max="11296" width="10.88671875" style="83" bestFit="1" customWidth="1"/>
    <col min="11297" max="11517" width="8.88671875" style="83"/>
    <col min="11518" max="11518" width="18.6640625" style="83" customWidth="1"/>
    <col min="11519" max="11520" width="9.44140625" style="83" customWidth="1"/>
    <col min="11521" max="11521" width="7.6640625" style="83" customWidth="1"/>
    <col min="11522" max="11522" width="9.33203125" style="83" customWidth="1"/>
    <col min="11523" max="11523" width="9.88671875" style="83" customWidth="1"/>
    <col min="11524" max="11524" width="7.109375" style="83" customWidth="1"/>
    <col min="11525" max="11525" width="8.5546875" style="83" customWidth="1"/>
    <col min="11526" max="11526" width="8.88671875" style="83" customWidth="1"/>
    <col min="11527" max="11527" width="7.109375" style="83" customWidth="1"/>
    <col min="11528" max="11528" width="9" style="83" customWidth="1"/>
    <col min="11529" max="11529" width="8.6640625" style="83" customWidth="1"/>
    <col min="11530" max="11530" width="6.5546875" style="83" customWidth="1"/>
    <col min="11531" max="11531" width="8.109375" style="83" customWidth="1"/>
    <col min="11532" max="11532" width="7.5546875" style="83" customWidth="1"/>
    <col min="11533" max="11533" width="7" style="83" customWidth="1"/>
    <col min="11534" max="11535" width="8.6640625" style="83" customWidth="1"/>
    <col min="11536" max="11536" width="7.33203125" style="83" customWidth="1"/>
    <col min="11537" max="11537" width="8.109375" style="83" customWidth="1"/>
    <col min="11538" max="11538" width="8.6640625" style="83" customWidth="1"/>
    <col min="11539" max="11539" width="6.44140625" style="83" customWidth="1"/>
    <col min="11540" max="11541" width="9.33203125" style="83" customWidth="1"/>
    <col min="11542" max="11542" width="6.44140625" style="83" customWidth="1"/>
    <col min="11543" max="11544" width="9.5546875" style="83" customWidth="1"/>
    <col min="11545" max="11545" width="6.44140625" style="83" customWidth="1"/>
    <col min="11546" max="11547" width="9.5546875" style="83" customWidth="1"/>
    <col min="11548" max="11548" width="6.6640625" style="83" customWidth="1"/>
    <col min="11549" max="11551" width="8.88671875" style="83"/>
    <col min="11552" max="11552" width="10.88671875" style="83" bestFit="1" customWidth="1"/>
    <col min="11553" max="11773" width="8.88671875" style="83"/>
    <col min="11774" max="11774" width="18.6640625" style="83" customWidth="1"/>
    <col min="11775" max="11776" width="9.44140625" style="83" customWidth="1"/>
    <col min="11777" max="11777" width="7.6640625" style="83" customWidth="1"/>
    <col min="11778" max="11778" width="9.33203125" style="83" customWidth="1"/>
    <col min="11779" max="11779" width="9.88671875" style="83" customWidth="1"/>
    <col min="11780" max="11780" width="7.109375" style="83" customWidth="1"/>
    <col min="11781" max="11781" width="8.5546875" style="83" customWidth="1"/>
    <col min="11782" max="11782" width="8.88671875" style="83" customWidth="1"/>
    <col min="11783" max="11783" width="7.109375" style="83" customWidth="1"/>
    <col min="11784" max="11784" width="9" style="83" customWidth="1"/>
    <col min="11785" max="11785" width="8.6640625" style="83" customWidth="1"/>
    <col min="11786" max="11786" width="6.5546875" style="83" customWidth="1"/>
    <col min="11787" max="11787" width="8.109375" style="83" customWidth="1"/>
    <col min="11788" max="11788" width="7.5546875" style="83" customWidth="1"/>
    <col min="11789" max="11789" width="7" style="83" customWidth="1"/>
    <col min="11790" max="11791" width="8.6640625" style="83" customWidth="1"/>
    <col min="11792" max="11792" width="7.33203125" style="83" customWidth="1"/>
    <col min="11793" max="11793" width="8.109375" style="83" customWidth="1"/>
    <col min="11794" max="11794" width="8.6640625" style="83" customWidth="1"/>
    <col min="11795" max="11795" width="6.44140625" style="83" customWidth="1"/>
    <col min="11796" max="11797" width="9.33203125" style="83" customWidth="1"/>
    <col min="11798" max="11798" width="6.44140625" style="83" customWidth="1"/>
    <col min="11799" max="11800" width="9.5546875" style="83" customWidth="1"/>
    <col min="11801" max="11801" width="6.44140625" style="83" customWidth="1"/>
    <col min="11802" max="11803" width="9.5546875" style="83" customWidth="1"/>
    <col min="11804" max="11804" width="6.6640625" style="83" customWidth="1"/>
    <col min="11805" max="11807" width="8.88671875" style="83"/>
    <col min="11808" max="11808" width="10.88671875" style="83" bestFit="1" customWidth="1"/>
    <col min="11809" max="12029" width="8.88671875" style="83"/>
    <col min="12030" max="12030" width="18.6640625" style="83" customWidth="1"/>
    <col min="12031" max="12032" width="9.44140625" style="83" customWidth="1"/>
    <col min="12033" max="12033" width="7.6640625" style="83" customWidth="1"/>
    <col min="12034" max="12034" width="9.33203125" style="83" customWidth="1"/>
    <col min="12035" max="12035" width="9.88671875" style="83" customWidth="1"/>
    <col min="12036" max="12036" width="7.109375" style="83" customWidth="1"/>
    <col min="12037" max="12037" width="8.5546875" style="83" customWidth="1"/>
    <col min="12038" max="12038" width="8.88671875" style="83" customWidth="1"/>
    <col min="12039" max="12039" width="7.109375" style="83" customWidth="1"/>
    <col min="12040" max="12040" width="9" style="83" customWidth="1"/>
    <col min="12041" max="12041" width="8.6640625" style="83" customWidth="1"/>
    <col min="12042" max="12042" width="6.5546875" style="83" customWidth="1"/>
    <col min="12043" max="12043" width="8.109375" style="83" customWidth="1"/>
    <col min="12044" max="12044" width="7.5546875" style="83" customWidth="1"/>
    <col min="12045" max="12045" width="7" style="83" customWidth="1"/>
    <col min="12046" max="12047" width="8.6640625" style="83" customWidth="1"/>
    <col min="12048" max="12048" width="7.33203125" style="83" customWidth="1"/>
    <col min="12049" max="12049" width="8.109375" style="83" customWidth="1"/>
    <col min="12050" max="12050" width="8.6640625" style="83" customWidth="1"/>
    <col min="12051" max="12051" width="6.44140625" style="83" customWidth="1"/>
    <col min="12052" max="12053" width="9.33203125" style="83" customWidth="1"/>
    <col min="12054" max="12054" width="6.44140625" style="83" customWidth="1"/>
    <col min="12055" max="12056" width="9.5546875" style="83" customWidth="1"/>
    <col min="12057" max="12057" width="6.44140625" style="83" customWidth="1"/>
    <col min="12058" max="12059" width="9.5546875" style="83" customWidth="1"/>
    <col min="12060" max="12060" width="6.6640625" style="83" customWidth="1"/>
    <col min="12061" max="12063" width="8.88671875" style="83"/>
    <col min="12064" max="12064" width="10.88671875" style="83" bestFit="1" customWidth="1"/>
    <col min="12065" max="12285" width="8.88671875" style="83"/>
    <col min="12286" max="12286" width="18.6640625" style="83" customWidth="1"/>
    <col min="12287" max="12288" width="9.44140625" style="83" customWidth="1"/>
    <col min="12289" max="12289" width="7.6640625" style="83" customWidth="1"/>
    <col min="12290" max="12290" width="9.33203125" style="83" customWidth="1"/>
    <col min="12291" max="12291" width="9.88671875" style="83" customWidth="1"/>
    <col min="12292" max="12292" width="7.109375" style="83" customWidth="1"/>
    <col min="12293" max="12293" width="8.5546875" style="83" customWidth="1"/>
    <col min="12294" max="12294" width="8.88671875" style="83" customWidth="1"/>
    <col min="12295" max="12295" width="7.109375" style="83" customWidth="1"/>
    <col min="12296" max="12296" width="9" style="83" customWidth="1"/>
    <col min="12297" max="12297" width="8.6640625" style="83" customWidth="1"/>
    <col min="12298" max="12298" width="6.5546875" style="83" customWidth="1"/>
    <col min="12299" max="12299" width="8.109375" style="83" customWidth="1"/>
    <col min="12300" max="12300" width="7.5546875" style="83" customWidth="1"/>
    <col min="12301" max="12301" width="7" style="83" customWidth="1"/>
    <col min="12302" max="12303" width="8.6640625" style="83" customWidth="1"/>
    <col min="12304" max="12304" width="7.33203125" style="83" customWidth="1"/>
    <col min="12305" max="12305" width="8.109375" style="83" customWidth="1"/>
    <col min="12306" max="12306" width="8.6640625" style="83" customWidth="1"/>
    <col min="12307" max="12307" width="6.44140625" style="83" customWidth="1"/>
    <col min="12308" max="12309" width="9.33203125" style="83" customWidth="1"/>
    <col min="12310" max="12310" width="6.44140625" style="83" customWidth="1"/>
    <col min="12311" max="12312" width="9.5546875" style="83" customWidth="1"/>
    <col min="12313" max="12313" width="6.44140625" style="83" customWidth="1"/>
    <col min="12314" max="12315" width="9.5546875" style="83" customWidth="1"/>
    <col min="12316" max="12316" width="6.6640625" style="83" customWidth="1"/>
    <col min="12317" max="12319" width="8.88671875" style="83"/>
    <col min="12320" max="12320" width="10.88671875" style="83" bestFit="1" customWidth="1"/>
    <col min="12321" max="12541" width="8.88671875" style="83"/>
    <col min="12542" max="12542" width="18.6640625" style="83" customWidth="1"/>
    <col min="12543" max="12544" width="9.44140625" style="83" customWidth="1"/>
    <col min="12545" max="12545" width="7.6640625" style="83" customWidth="1"/>
    <col min="12546" max="12546" width="9.33203125" style="83" customWidth="1"/>
    <col min="12547" max="12547" width="9.88671875" style="83" customWidth="1"/>
    <col min="12548" max="12548" width="7.109375" style="83" customWidth="1"/>
    <col min="12549" max="12549" width="8.5546875" style="83" customWidth="1"/>
    <col min="12550" max="12550" width="8.88671875" style="83" customWidth="1"/>
    <col min="12551" max="12551" width="7.109375" style="83" customWidth="1"/>
    <col min="12552" max="12552" width="9" style="83" customWidth="1"/>
    <col min="12553" max="12553" width="8.6640625" style="83" customWidth="1"/>
    <col min="12554" max="12554" width="6.5546875" style="83" customWidth="1"/>
    <col min="12555" max="12555" width="8.109375" style="83" customWidth="1"/>
    <col min="12556" max="12556" width="7.5546875" style="83" customWidth="1"/>
    <col min="12557" max="12557" width="7" style="83" customWidth="1"/>
    <col min="12558" max="12559" width="8.6640625" style="83" customWidth="1"/>
    <col min="12560" max="12560" width="7.33203125" style="83" customWidth="1"/>
    <col min="12561" max="12561" width="8.109375" style="83" customWidth="1"/>
    <col min="12562" max="12562" width="8.6640625" style="83" customWidth="1"/>
    <col min="12563" max="12563" width="6.44140625" style="83" customWidth="1"/>
    <col min="12564" max="12565" width="9.33203125" style="83" customWidth="1"/>
    <col min="12566" max="12566" width="6.44140625" style="83" customWidth="1"/>
    <col min="12567" max="12568" width="9.5546875" style="83" customWidth="1"/>
    <col min="12569" max="12569" width="6.44140625" style="83" customWidth="1"/>
    <col min="12570" max="12571" width="9.5546875" style="83" customWidth="1"/>
    <col min="12572" max="12572" width="6.6640625" style="83" customWidth="1"/>
    <col min="12573" max="12575" width="8.88671875" style="83"/>
    <col min="12576" max="12576" width="10.88671875" style="83" bestFit="1" customWidth="1"/>
    <col min="12577" max="12797" width="8.88671875" style="83"/>
    <col min="12798" max="12798" width="18.6640625" style="83" customWidth="1"/>
    <col min="12799" max="12800" width="9.44140625" style="83" customWidth="1"/>
    <col min="12801" max="12801" width="7.6640625" style="83" customWidth="1"/>
    <col min="12802" max="12802" width="9.33203125" style="83" customWidth="1"/>
    <col min="12803" max="12803" width="9.88671875" style="83" customWidth="1"/>
    <col min="12804" max="12804" width="7.109375" style="83" customWidth="1"/>
    <col min="12805" max="12805" width="8.5546875" style="83" customWidth="1"/>
    <col min="12806" max="12806" width="8.88671875" style="83" customWidth="1"/>
    <col min="12807" max="12807" width="7.109375" style="83" customWidth="1"/>
    <col min="12808" max="12808" width="9" style="83" customWidth="1"/>
    <col min="12809" max="12809" width="8.6640625" style="83" customWidth="1"/>
    <col min="12810" max="12810" width="6.5546875" style="83" customWidth="1"/>
    <col min="12811" max="12811" width="8.109375" style="83" customWidth="1"/>
    <col min="12812" max="12812" width="7.5546875" style="83" customWidth="1"/>
    <col min="12813" max="12813" width="7" style="83" customWidth="1"/>
    <col min="12814" max="12815" width="8.6640625" style="83" customWidth="1"/>
    <col min="12816" max="12816" width="7.33203125" style="83" customWidth="1"/>
    <col min="12817" max="12817" width="8.109375" style="83" customWidth="1"/>
    <col min="12818" max="12818" width="8.6640625" style="83" customWidth="1"/>
    <col min="12819" max="12819" width="6.44140625" style="83" customWidth="1"/>
    <col min="12820" max="12821" width="9.33203125" style="83" customWidth="1"/>
    <col min="12822" max="12822" width="6.44140625" style="83" customWidth="1"/>
    <col min="12823" max="12824" width="9.5546875" style="83" customWidth="1"/>
    <col min="12825" max="12825" width="6.44140625" style="83" customWidth="1"/>
    <col min="12826" max="12827" width="9.5546875" style="83" customWidth="1"/>
    <col min="12828" max="12828" width="6.6640625" style="83" customWidth="1"/>
    <col min="12829" max="12831" width="8.88671875" style="83"/>
    <col min="12832" max="12832" width="10.88671875" style="83" bestFit="1" customWidth="1"/>
    <col min="12833" max="13053" width="8.88671875" style="83"/>
    <col min="13054" max="13054" width="18.6640625" style="83" customWidth="1"/>
    <col min="13055" max="13056" width="9.44140625" style="83" customWidth="1"/>
    <col min="13057" max="13057" width="7.6640625" style="83" customWidth="1"/>
    <col min="13058" max="13058" width="9.33203125" style="83" customWidth="1"/>
    <col min="13059" max="13059" width="9.88671875" style="83" customWidth="1"/>
    <col min="13060" max="13060" width="7.109375" style="83" customWidth="1"/>
    <col min="13061" max="13061" width="8.5546875" style="83" customWidth="1"/>
    <col min="13062" max="13062" width="8.88671875" style="83" customWidth="1"/>
    <col min="13063" max="13063" width="7.109375" style="83" customWidth="1"/>
    <col min="13064" max="13064" width="9" style="83" customWidth="1"/>
    <col min="13065" max="13065" width="8.6640625" style="83" customWidth="1"/>
    <col min="13066" max="13066" width="6.5546875" style="83" customWidth="1"/>
    <col min="13067" max="13067" width="8.109375" style="83" customWidth="1"/>
    <col min="13068" max="13068" width="7.5546875" style="83" customWidth="1"/>
    <col min="13069" max="13069" width="7" style="83" customWidth="1"/>
    <col min="13070" max="13071" width="8.6640625" style="83" customWidth="1"/>
    <col min="13072" max="13072" width="7.33203125" style="83" customWidth="1"/>
    <col min="13073" max="13073" width="8.109375" style="83" customWidth="1"/>
    <col min="13074" max="13074" width="8.6640625" style="83" customWidth="1"/>
    <col min="13075" max="13075" width="6.44140625" style="83" customWidth="1"/>
    <col min="13076" max="13077" width="9.33203125" style="83" customWidth="1"/>
    <col min="13078" max="13078" width="6.44140625" style="83" customWidth="1"/>
    <col min="13079" max="13080" width="9.5546875" style="83" customWidth="1"/>
    <col min="13081" max="13081" width="6.44140625" style="83" customWidth="1"/>
    <col min="13082" max="13083" width="9.5546875" style="83" customWidth="1"/>
    <col min="13084" max="13084" width="6.6640625" style="83" customWidth="1"/>
    <col min="13085" max="13087" width="8.88671875" style="83"/>
    <col min="13088" max="13088" width="10.88671875" style="83" bestFit="1" customWidth="1"/>
    <col min="13089" max="13309" width="8.88671875" style="83"/>
    <col min="13310" max="13310" width="18.6640625" style="83" customWidth="1"/>
    <col min="13311" max="13312" width="9.44140625" style="83" customWidth="1"/>
    <col min="13313" max="13313" width="7.6640625" style="83" customWidth="1"/>
    <col min="13314" max="13314" width="9.33203125" style="83" customWidth="1"/>
    <col min="13315" max="13315" width="9.88671875" style="83" customWidth="1"/>
    <col min="13316" max="13316" width="7.109375" style="83" customWidth="1"/>
    <col min="13317" max="13317" width="8.5546875" style="83" customWidth="1"/>
    <col min="13318" max="13318" width="8.88671875" style="83" customWidth="1"/>
    <col min="13319" max="13319" width="7.109375" style="83" customWidth="1"/>
    <col min="13320" max="13320" width="9" style="83" customWidth="1"/>
    <col min="13321" max="13321" width="8.6640625" style="83" customWidth="1"/>
    <col min="13322" max="13322" width="6.5546875" style="83" customWidth="1"/>
    <col min="13323" max="13323" width="8.109375" style="83" customWidth="1"/>
    <col min="13324" max="13324" width="7.5546875" style="83" customWidth="1"/>
    <col min="13325" max="13325" width="7" style="83" customWidth="1"/>
    <col min="13326" max="13327" width="8.6640625" style="83" customWidth="1"/>
    <col min="13328" max="13328" width="7.33203125" style="83" customWidth="1"/>
    <col min="13329" max="13329" width="8.109375" style="83" customWidth="1"/>
    <col min="13330" max="13330" width="8.6640625" style="83" customWidth="1"/>
    <col min="13331" max="13331" width="6.44140625" style="83" customWidth="1"/>
    <col min="13332" max="13333" width="9.33203125" style="83" customWidth="1"/>
    <col min="13334" max="13334" width="6.44140625" style="83" customWidth="1"/>
    <col min="13335" max="13336" width="9.5546875" style="83" customWidth="1"/>
    <col min="13337" max="13337" width="6.44140625" style="83" customWidth="1"/>
    <col min="13338" max="13339" width="9.5546875" style="83" customWidth="1"/>
    <col min="13340" max="13340" width="6.6640625" style="83" customWidth="1"/>
    <col min="13341" max="13343" width="8.88671875" style="83"/>
    <col min="13344" max="13344" width="10.88671875" style="83" bestFit="1" customWidth="1"/>
    <col min="13345" max="13565" width="8.88671875" style="83"/>
    <col min="13566" max="13566" width="18.6640625" style="83" customWidth="1"/>
    <col min="13567" max="13568" width="9.44140625" style="83" customWidth="1"/>
    <col min="13569" max="13569" width="7.6640625" style="83" customWidth="1"/>
    <col min="13570" max="13570" width="9.33203125" style="83" customWidth="1"/>
    <col min="13571" max="13571" width="9.88671875" style="83" customWidth="1"/>
    <col min="13572" max="13572" width="7.109375" style="83" customWidth="1"/>
    <col min="13573" max="13573" width="8.5546875" style="83" customWidth="1"/>
    <col min="13574" max="13574" width="8.88671875" style="83" customWidth="1"/>
    <col min="13575" max="13575" width="7.109375" style="83" customWidth="1"/>
    <col min="13576" max="13576" width="9" style="83" customWidth="1"/>
    <col min="13577" max="13577" width="8.6640625" style="83" customWidth="1"/>
    <col min="13578" max="13578" width="6.5546875" style="83" customWidth="1"/>
    <col min="13579" max="13579" width="8.109375" style="83" customWidth="1"/>
    <col min="13580" max="13580" width="7.5546875" style="83" customWidth="1"/>
    <col min="13581" max="13581" width="7" style="83" customWidth="1"/>
    <col min="13582" max="13583" width="8.6640625" style="83" customWidth="1"/>
    <col min="13584" max="13584" width="7.33203125" style="83" customWidth="1"/>
    <col min="13585" max="13585" width="8.109375" style="83" customWidth="1"/>
    <col min="13586" max="13586" width="8.6640625" style="83" customWidth="1"/>
    <col min="13587" max="13587" width="6.44140625" style="83" customWidth="1"/>
    <col min="13588" max="13589" width="9.33203125" style="83" customWidth="1"/>
    <col min="13590" max="13590" width="6.44140625" style="83" customWidth="1"/>
    <col min="13591" max="13592" width="9.5546875" style="83" customWidth="1"/>
    <col min="13593" max="13593" width="6.44140625" style="83" customWidth="1"/>
    <col min="13594" max="13595" width="9.5546875" style="83" customWidth="1"/>
    <col min="13596" max="13596" width="6.6640625" style="83" customWidth="1"/>
    <col min="13597" max="13599" width="8.88671875" style="83"/>
    <col min="13600" max="13600" width="10.88671875" style="83" bestFit="1" customWidth="1"/>
    <col min="13601" max="13821" width="8.88671875" style="83"/>
    <col min="13822" max="13822" width="18.6640625" style="83" customWidth="1"/>
    <col min="13823" max="13824" width="9.44140625" style="83" customWidth="1"/>
    <col min="13825" max="13825" width="7.6640625" style="83" customWidth="1"/>
    <col min="13826" max="13826" width="9.33203125" style="83" customWidth="1"/>
    <col min="13827" max="13827" width="9.88671875" style="83" customWidth="1"/>
    <col min="13828" max="13828" width="7.109375" style="83" customWidth="1"/>
    <col min="13829" max="13829" width="8.5546875" style="83" customWidth="1"/>
    <col min="13830" max="13830" width="8.88671875" style="83" customWidth="1"/>
    <col min="13831" max="13831" width="7.109375" style="83" customWidth="1"/>
    <col min="13832" max="13832" width="9" style="83" customWidth="1"/>
    <col min="13833" max="13833" width="8.6640625" style="83" customWidth="1"/>
    <col min="13834" max="13834" width="6.5546875" style="83" customWidth="1"/>
    <col min="13835" max="13835" width="8.109375" style="83" customWidth="1"/>
    <col min="13836" max="13836" width="7.5546875" style="83" customWidth="1"/>
    <col min="13837" max="13837" width="7" style="83" customWidth="1"/>
    <col min="13838" max="13839" width="8.6640625" style="83" customWidth="1"/>
    <col min="13840" max="13840" width="7.33203125" style="83" customWidth="1"/>
    <col min="13841" max="13841" width="8.109375" style="83" customWidth="1"/>
    <col min="13842" max="13842" width="8.6640625" style="83" customWidth="1"/>
    <col min="13843" max="13843" width="6.44140625" style="83" customWidth="1"/>
    <col min="13844" max="13845" width="9.33203125" style="83" customWidth="1"/>
    <col min="13846" max="13846" width="6.44140625" style="83" customWidth="1"/>
    <col min="13847" max="13848" width="9.5546875" style="83" customWidth="1"/>
    <col min="13849" max="13849" width="6.44140625" style="83" customWidth="1"/>
    <col min="13850" max="13851" width="9.5546875" style="83" customWidth="1"/>
    <col min="13852" max="13852" width="6.6640625" style="83" customWidth="1"/>
    <col min="13853" max="13855" width="8.88671875" style="83"/>
    <col min="13856" max="13856" width="10.88671875" style="83" bestFit="1" customWidth="1"/>
    <col min="13857" max="14077" width="8.88671875" style="83"/>
    <col min="14078" max="14078" width="18.6640625" style="83" customWidth="1"/>
    <col min="14079" max="14080" width="9.44140625" style="83" customWidth="1"/>
    <col min="14081" max="14081" width="7.6640625" style="83" customWidth="1"/>
    <col min="14082" max="14082" width="9.33203125" style="83" customWidth="1"/>
    <col min="14083" max="14083" width="9.88671875" style="83" customWidth="1"/>
    <col min="14084" max="14084" width="7.109375" style="83" customWidth="1"/>
    <col min="14085" max="14085" width="8.5546875" style="83" customWidth="1"/>
    <col min="14086" max="14086" width="8.88671875" style="83" customWidth="1"/>
    <col min="14087" max="14087" width="7.109375" style="83" customWidth="1"/>
    <col min="14088" max="14088" width="9" style="83" customWidth="1"/>
    <col min="14089" max="14089" width="8.6640625" style="83" customWidth="1"/>
    <col min="14090" max="14090" width="6.5546875" style="83" customWidth="1"/>
    <col min="14091" max="14091" width="8.109375" style="83" customWidth="1"/>
    <col min="14092" max="14092" width="7.5546875" style="83" customWidth="1"/>
    <col min="14093" max="14093" width="7" style="83" customWidth="1"/>
    <col min="14094" max="14095" width="8.6640625" style="83" customWidth="1"/>
    <col min="14096" max="14096" width="7.33203125" style="83" customWidth="1"/>
    <col min="14097" max="14097" width="8.109375" style="83" customWidth="1"/>
    <col min="14098" max="14098" width="8.6640625" style="83" customWidth="1"/>
    <col min="14099" max="14099" width="6.44140625" style="83" customWidth="1"/>
    <col min="14100" max="14101" width="9.33203125" style="83" customWidth="1"/>
    <col min="14102" max="14102" width="6.44140625" style="83" customWidth="1"/>
    <col min="14103" max="14104" width="9.5546875" style="83" customWidth="1"/>
    <col min="14105" max="14105" width="6.44140625" style="83" customWidth="1"/>
    <col min="14106" max="14107" width="9.5546875" style="83" customWidth="1"/>
    <col min="14108" max="14108" width="6.6640625" style="83" customWidth="1"/>
    <col min="14109" max="14111" width="8.88671875" style="83"/>
    <col min="14112" max="14112" width="10.88671875" style="83" bestFit="1" customWidth="1"/>
    <col min="14113" max="14333" width="8.88671875" style="83"/>
    <col min="14334" max="14334" width="18.6640625" style="83" customWidth="1"/>
    <col min="14335" max="14336" width="9.44140625" style="83" customWidth="1"/>
    <col min="14337" max="14337" width="7.6640625" style="83" customWidth="1"/>
    <col min="14338" max="14338" width="9.33203125" style="83" customWidth="1"/>
    <col min="14339" max="14339" width="9.88671875" style="83" customWidth="1"/>
    <col min="14340" max="14340" width="7.109375" style="83" customWidth="1"/>
    <col min="14341" max="14341" width="8.5546875" style="83" customWidth="1"/>
    <col min="14342" max="14342" width="8.88671875" style="83" customWidth="1"/>
    <col min="14343" max="14343" width="7.109375" style="83" customWidth="1"/>
    <col min="14344" max="14344" width="9" style="83" customWidth="1"/>
    <col min="14345" max="14345" width="8.6640625" style="83" customWidth="1"/>
    <col min="14346" max="14346" width="6.5546875" style="83" customWidth="1"/>
    <col min="14347" max="14347" width="8.109375" style="83" customWidth="1"/>
    <col min="14348" max="14348" width="7.5546875" style="83" customWidth="1"/>
    <col min="14349" max="14349" width="7" style="83" customWidth="1"/>
    <col min="14350" max="14351" width="8.6640625" style="83" customWidth="1"/>
    <col min="14352" max="14352" width="7.33203125" style="83" customWidth="1"/>
    <col min="14353" max="14353" width="8.109375" style="83" customWidth="1"/>
    <col min="14354" max="14354" width="8.6640625" style="83" customWidth="1"/>
    <col min="14355" max="14355" width="6.44140625" style="83" customWidth="1"/>
    <col min="14356" max="14357" width="9.33203125" style="83" customWidth="1"/>
    <col min="14358" max="14358" width="6.44140625" style="83" customWidth="1"/>
    <col min="14359" max="14360" width="9.5546875" style="83" customWidth="1"/>
    <col min="14361" max="14361" width="6.44140625" style="83" customWidth="1"/>
    <col min="14362" max="14363" width="9.5546875" style="83" customWidth="1"/>
    <col min="14364" max="14364" width="6.6640625" style="83" customWidth="1"/>
    <col min="14365" max="14367" width="8.88671875" style="83"/>
    <col min="14368" max="14368" width="10.88671875" style="83" bestFit="1" customWidth="1"/>
    <col min="14369" max="14589" width="8.88671875" style="83"/>
    <col min="14590" max="14590" width="18.6640625" style="83" customWidth="1"/>
    <col min="14591" max="14592" width="9.44140625" style="83" customWidth="1"/>
    <col min="14593" max="14593" width="7.6640625" style="83" customWidth="1"/>
    <col min="14594" max="14594" width="9.33203125" style="83" customWidth="1"/>
    <col min="14595" max="14595" width="9.88671875" style="83" customWidth="1"/>
    <col min="14596" max="14596" width="7.109375" style="83" customWidth="1"/>
    <col min="14597" max="14597" width="8.5546875" style="83" customWidth="1"/>
    <col min="14598" max="14598" width="8.88671875" style="83" customWidth="1"/>
    <col min="14599" max="14599" width="7.109375" style="83" customWidth="1"/>
    <col min="14600" max="14600" width="9" style="83" customWidth="1"/>
    <col min="14601" max="14601" width="8.6640625" style="83" customWidth="1"/>
    <col min="14602" max="14602" width="6.5546875" style="83" customWidth="1"/>
    <col min="14603" max="14603" width="8.109375" style="83" customWidth="1"/>
    <col min="14604" max="14604" width="7.5546875" style="83" customWidth="1"/>
    <col min="14605" max="14605" width="7" style="83" customWidth="1"/>
    <col min="14606" max="14607" width="8.6640625" style="83" customWidth="1"/>
    <col min="14608" max="14608" width="7.33203125" style="83" customWidth="1"/>
    <col min="14609" max="14609" width="8.109375" style="83" customWidth="1"/>
    <col min="14610" max="14610" width="8.6640625" style="83" customWidth="1"/>
    <col min="14611" max="14611" width="6.44140625" style="83" customWidth="1"/>
    <col min="14612" max="14613" width="9.33203125" style="83" customWidth="1"/>
    <col min="14614" max="14614" width="6.44140625" style="83" customWidth="1"/>
    <col min="14615" max="14616" width="9.5546875" style="83" customWidth="1"/>
    <col min="14617" max="14617" width="6.44140625" style="83" customWidth="1"/>
    <col min="14618" max="14619" width="9.5546875" style="83" customWidth="1"/>
    <col min="14620" max="14620" width="6.6640625" style="83" customWidth="1"/>
    <col min="14621" max="14623" width="8.88671875" style="83"/>
    <col min="14624" max="14624" width="10.88671875" style="83" bestFit="1" customWidth="1"/>
    <col min="14625" max="14845" width="8.88671875" style="83"/>
    <col min="14846" max="14846" width="18.6640625" style="83" customWidth="1"/>
    <col min="14847" max="14848" width="9.44140625" style="83" customWidth="1"/>
    <col min="14849" max="14849" width="7.6640625" style="83" customWidth="1"/>
    <col min="14850" max="14850" width="9.33203125" style="83" customWidth="1"/>
    <col min="14851" max="14851" width="9.88671875" style="83" customWidth="1"/>
    <col min="14852" max="14852" width="7.109375" style="83" customWidth="1"/>
    <col min="14853" max="14853" width="8.5546875" style="83" customWidth="1"/>
    <col min="14854" max="14854" width="8.88671875" style="83" customWidth="1"/>
    <col min="14855" max="14855" width="7.109375" style="83" customWidth="1"/>
    <col min="14856" max="14856" width="9" style="83" customWidth="1"/>
    <col min="14857" max="14857" width="8.6640625" style="83" customWidth="1"/>
    <col min="14858" max="14858" width="6.5546875" style="83" customWidth="1"/>
    <col min="14859" max="14859" width="8.109375" style="83" customWidth="1"/>
    <col min="14860" max="14860" width="7.5546875" style="83" customWidth="1"/>
    <col min="14861" max="14861" width="7" style="83" customWidth="1"/>
    <col min="14862" max="14863" width="8.6640625" style="83" customWidth="1"/>
    <col min="14864" max="14864" width="7.33203125" style="83" customWidth="1"/>
    <col min="14865" max="14865" width="8.109375" style="83" customWidth="1"/>
    <col min="14866" max="14866" width="8.6640625" style="83" customWidth="1"/>
    <col min="14867" max="14867" width="6.44140625" style="83" customWidth="1"/>
    <col min="14868" max="14869" width="9.33203125" style="83" customWidth="1"/>
    <col min="14870" max="14870" width="6.44140625" style="83" customWidth="1"/>
    <col min="14871" max="14872" width="9.5546875" style="83" customWidth="1"/>
    <col min="14873" max="14873" width="6.44140625" style="83" customWidth="1"/>
    <col min="14874" max="14875" width="9.5546875" style="83" customWidth="1"/>
    <col min="14876" max="14876" width="6.6640625" style="83" customWidth="1"/>
    <col min="14877" max="14879" width="8.88671875" style="83"/>
    <col min="14880" max="14880" width="10.88671875" style="83" bestFit="1" customWidth="1"/>
    <col min="14881" max="15101" width="8.88671875" style="83"/>
    <col min="15102" max="15102" width="18.6640625" style="83" customWidth="1"/>
    <col min="15103" max="15104" width="9.44140625" style="83" customWidth="1"/>
    <col min="15105" max="15105" width="7.6640625" style="83" customWidth="1"/>
    <col min="15106" max="15106" width="9.33203125" style="83" customWidth="1"/>
    <col min="15107" max="15107" width="9.88671875" style="83" customWidth="1"/>
    <col min="15108" max="15108" width="7.109375" style="83" customWidth="1"/>
    <col min="15109" max="15109" width="8.5546875" style="83" customWidth="1"/>
    <col min="15110" max="15110" width="8.88671875" style="83" customWidth="1"/>
    <col min="15111" max="15111" width="7.109375" style="83" customWidth="1"/>
    <col min="15112" max="15112" width="9" style="83" customWidth="1"/>
    <col min="15113" max="15113" width="8.6640625" style="83" customWidth="1"/>
    <col min="15114" max="15114" width="6.5546875" style="83" customWidth="1"/>
    <col min="15115" max="15115" width="8.109375" style="83" customWidth="1"/>
    <col min="15116" max="15116" width="7.5546875" style="83" customWidth="1"/>
    <col min="15117" max="15117" width="7" style="83" customWidth="1"/>
    <col min="15118" max="15119" width="8.6640625" style="83" customWidth="1"/>
    <col min="15120" max="15120" width="7.33203125" style="83" customWidth="1"/>
    <col min="15121" max="15121" width="8.109375" style="83" customWidth="1"/>
    <col min="15122" max="15122" width="8.6640625" style="83" customWidth="1"/>
    <col min="15123" max="15123" width="6.44140625" style="83" customWidth="1"/>
    <col min="15124" max="15125" width="9.33203125" style="83" customWidth="1"/>
    <col min="15126" max="15126" width="6.44140625" style="83" customWidth="1"/>
    <col min="15127" max="15128" width="9.5546875" style="83" customWidth="1"/>
    <col min="15129" max="15129" width="6.44140625" style="83" customWidth="1"/>
    <col min="15130" max="15131" width="9.5546875" style="83" customWidth="1"/>
    <col min="15132" max="15132" width="6.6640625" style="83" customWidth="1"/>
    <col min="15133" max="15135" width="8.88671875" style="83"/>
    <col min="15136" max="15136" width="10.88671875" style="83" bestFit="1" customWidth="1"/>
    <col min="15137" max="15357" width="8.88671875" style="83"/>
    <col min="15358" max="15358" width="18.6640625" style="83" customWidth="1"/>
    <col min="15359" max="15360" width="9.44140625" style="83" customWidth="1"/>
    <col min="15361" max="15361" width="7.6640625" style="83" customWidth="1"/>
    <col min="15362" max="15362" width="9.33203125" style="83" customWidth="1"/>
    <col min="15363" max="15363" width="9.88671875" style="83" customWidth="1"/>
    <col min="15364" max="15364" width="7.109375" style="83" customWidth="1"/>
    <col min="15365" max="15365" width="8.5546875" style="83" customWidth="1"/>
    <col min="15366" max="15366" width="8.88671875" style="83" customWidth="1"/>
    <col min="15367" max="15367" width="7.109375" style="83" customWidth="1"/>
    <col min="15368" max="15368" width="9" style="83" customWidth="1"/>
    <col min="15369" max="15369" width="8.6640625" style="83" customWidth="1"/>
    <col min="15370" max="15370" width="6.5546875" style="83" customWidth="1"/>
    <col min="15371" max="15371" width="8.109375" style="83" customWidth="1"/>
    <col min="15372" max="15372" width="7.5546875" style="83" customWidth="1"/>
    <col min="15373" max="15373" width="7" style="83" customWidth="1"/>
    <col min="15374" max="15375" width="8.6640625" style="83" customWidth="1"/>
    <col min="15376" max="15376" width="7.33203125" style="83" customWidth="1"/>
    <col min="15377" max="15377" width="8.109375" style="83" customWidth="1"/>
    <col min="15378" max="15378" width="8.6640625" style="83" customWidth="1"/>
    <col min="15379" max="15379" width="6.44140625" style="83" customWidth="1"/>
    <col min="15380" max="15381" width="9.33203125" style="83" customWidth="1"/>
    <col min="15382" max="15382" width="6.44140625" style="83" customWidth="1"/>
    <col min="15383" max="15384" width="9.5546875" style="83" customWidth="1"/>
    <col min="15385" max="15385" width="6.44140625" style="83" customWidth="1"/>
    <col min="15386" max="15387" width="9.5546875" style="83" customWidth="1"/>
    <col min="15388" max="15388" width="6.6640625" style="83" customWidth="1"/>
    <col min="15389" max="15391" width="8.88671875" style="83"/>
    <col min="15392" max="15392" width="10.88671875" style="83" bestFit="1" customWidth="1"/>
    <col min="15393" max="15613" width="8.88671875" style="83"/>
    <col min="15614" max="15614" width="18.6640625" style="83" customWidth="1"/>
    <col min="15615" max="15616" width="9.44140625" style="83" customWidth="1"/>
    <col min="15617" max="15617" width="7.6640625" style="83" customWidth="1"/>
    <col min="15618" max="15618" width="9.33203125" style="83" customWidth="1"/>
    <col min="15619" max="15619" width="9.88671875" style="83" customWidth="1"/>
    <col min="15620" max="15620" width="7.109375" style="83" customWidth="1"/>
    <col min="15621" max="15621" width="8.5546875" style="83" customWidth="1"/>
    <col min="15622" max="15622" width="8.88671875" style="83" customWidth="1"/>
    <col min="15623" max="15623" width="7.109375" style="83" customWidth="1"/>
    <col min="15624" max="15624" width="9" style="83" customWidth="1"/>
    <col min="15625" max="15625" width="8.6640625" style="83" customWidth="1"/>
    <col min="15626" max="15626" width="6.5546875" style="83" customWidth="1"/>
    <col min="15627" max="15627" width="8.109375" style="83" customWidth="1"/>
    <col min="15628" max="15628" width="7.5546875" style="83" customWidth="1"/>
    <col min="15629" max="15629" width="7" style="83" customWidth="1"/>
    <col min="15630" max="15631" width="8.6640625" style="83" customWidth="1"/>
    <col min="15632" max="15632" width="7.33203125" style="83" customWidth="1"/>
    <col min="15633" max="15633" width="8.109375" style="83" customWidth="1"/>
    <col min="15634" max="15634" width="8.6640625" style="83" customWidth="1"/>
    <col min="15635" max="15635" width="6.44140625" style="83" customWidth="1"/>
    <col min="15636" max="15637" width="9.33203125" style="83" customWidth="1"/>
    <col min="15638" max="15638" width="6.44140625" style="83" customWidth="1"/>
    <col min="15639" max="15640" width="9.5546875" style="83" customWidth="1"/>
    <col min="15641" max="15641" width="6.44140625" style="83" customWidth="1"/>
    <col min="15642" max="15643" width="9.5546875" style="83" customWidth="1"/>
    <col min="15644" max="15644" width="6.6640625" style="83" customWidth="1"/>
    <col min="15645" max="15647" width="8.88671875" style="83"/>
    <col min="15648" max="15648" width="10.88671875" style="83" bestFit="1" customWidth="1"/>
    <col min="15649" max="15869" width="8.88671875" style="83"/>
    <col min="15870" max="15870" width="18.6640625" style="83" customWidth="1"/>
    <col min="15871" max="15872" width="9.44140625" style="83" customWidth="1"/>
    <col min="15873" max="15873" width="7.6640625" style="83" customWidth="1"/>
    <col min="15874" max="15874" width="9.33203125" style="83" customWidth="1"/>
    <col min="15875" max="15875" width="9.88671875" style="83" customWidth="1"/>
    <col min="15876" max="15876" width="7.109375" style="83" customWidth="1"/>
    <col min="15877" max="15877" width="8.5546875" style="83" customWidth="1"/>
    <col min="15878" max="15878" width="8.88671875" style="83" customWidth="1"/>
    <col min="15879" max="15879" width="7.109375" style="83" customWidth="1"/>
    <col min="15880" max="15880" width="9" style="83" customWidth="1"/>
    <col min="15881" max="15881" width="8.6640625" style="83" customWidth="1"/>
    <col min="15882" max="15882" width="6.5546875" style="83" customWidth="1"/>
    <col min="15883" max="15883" width="8.109375" style="83" customWidth="1"/>
    <col min="15884" max="15884" width="7.5546875" style="83" customWidth="1"/>
    <col min="15885" max="15885" width="7" style="83" customWidth="1"/>
    <col min="15886" max="15887" width="8.6640625" style="83" customWidth="1"/>
    <col min="15888" max="15888" width="7.33203125" style="83" customWidth="1"/>
    <col min="15889" max="15889" width="8.109375" style="83" customWidth="1"/>
    <col min="15890" max="15890" width="8.6640625" style="83" customWidth="1"/>
    <col min="15891" max="15891" width="6.44140625" style="83" customWidth="1"/>
    <col min="15892" max="15893" width="9.33203125" style="83" customWidth="1"/>
    <col min="15894" max="15894" width="6.44140625" style="83" customWidth="1"/>
    <col min="15895" max="15896" width="9.5546875" style="83" customWidth="1"/>
    <col min="15897" max="15897" width="6.44140625" style="83" customWidth="1"/>
    <col min="15898" max="15899" width="9.5546875" style="83" customWidth="1"/>
    <col min="15900" max="15900" width="6.6640625" style="83" customWidth="1"/>
    <col min="15901" max="15903" width="8.88671875" style="83"/>
    <col min="15904" max="15904" width="10.88671875" style="83" bestFit="1" customWidth="1"/>
    <col min="15905" max="16125" width="8.88671875" style="83"/>
    <col min="16126" max="16126" width="18.6640625" style="83" customWidth="1"/>
    <col min="16127" max="16128" width="9.44140625" style="83" customWidth="1"/>
    <col min="16129" max="16129" width="7.6640625" style="83" customWidth="1"/>
    <col min="16130" max="16130" width="9.33203125" style="83" customWidth="1"/>
    <col min="16131" max="16131" width="9.88671875" style="83" customWidth="1"/>
    <col min="16132" max="16132" width="7.109375" style="83" customWidth="1"/>
    <col min="16133" max="16133" width="8.5546875" style="83" customWidth="1"/>
    <col min="16134" max="16134" width="8.88671875" style="83" customWidth="1"/>
    <col min="16135" max="16135" width="7.109375" style="83" customWidth="1"/>
    <col min="16136" max="16136" width="9" style="83" customWidth="1"/>
    <col min="16137" max="16137" width="8.6640625" style="83" customWidth="1"/>
    <col min="16138" max="16138" width="6.5546875" style="83" customWidth="1"/>
    <col min="16139" max="16139" width="8.109375" style="83" customWidth="1"/>
    <col min="16140" max="16140" width="7.5546875" style="83" customWidth="1"/>
    <col min="16141" max="16141" width="7" style="83" customWidth="1"/>
    <col min="16142" max="16143" width="8.6640625" style="83" customWidth="1"/>
    <col min="16144" max="16144" width="7.33203125" style="83" customWidth="1"/>
    <col min="16145" max="16145" width="8.109375" style="83" customWidth="1"/>
    <col min="16146" max="16146" width="8.6640625" style="83" customWidth="1"/>
    <col min="16147" max="16147" width="6.44140625" style="83" customWidth="1"/>
    <col min="16148" max="16149" width="9.33203125" style="83" customWidth="1"/>
    <col min="16150" max="16150" width="6.44140625" style="83" customWidth="1"/>
    <col min="16151" max="16152" width="9.5546875" style="83" customWidth="1"/>
    <col min="16153" max="16153" width="6.44140625" style="83" customWidth="1"/>
    <col min="16154" max="16155" width="9.5546875" style="83" customWidth="1"/>
    <col min="16156" max="16156" width="6.6640625" style="83" customWidth="1"/>
    <col min="16157" max="16159" width="8.88671875" style="83"/>
    <col min="16160" max="16160" width="10.88671875" style="83" bestFit="1" customWidth="1"/>
    <col min="16161" max="16384" width="8.88671875" style="83"/>
  </cols>
  <sheetData>
    <row r="1" spans="1:29" s="60" customFormat="1" ht="66.75" customHeight="1">
      <c r="A1" s="166"/>
      <c r="B1" s="317" t="s">
        <v>142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56"/>
      <c r="O1" s="56"/>
      <c r="P1" s="56"/>
      <c r="Q1" s="57"/>
      <c r="R1" s="57"/>
      <c r="S1" s="58"/>
      <c r="T1" s="57"/>
      <c r="U1" s="57"/>
      <c r="V1" s="58"/>
      <c r="W1" s="57"/>
      <c r="X1" s="57"/>
      <c r="Y1" s="59"/>
      <c r="AA1" s="62"/>
      <c r="AB1" s="184" t="s">
        <v>26</v>
      </c>
    </row>
    <row r="2" spans="1:29" s="60" customFormat="1" ht="17.399999999999999">
      <c r="A2" s="166"/>
      <c r="B2" s="268"/>
      <c r="C2" s="268"/>
      <c r="D2" s="268"/>
      <c r="E2" s="268"/>
      <c r="F2" s="268"/>
      <c r="G2" s="268"/>
      <c r="H2" s="156"/>
      <c r="I2" s="156"/>
      <c r="J2" s="156"/>
      <c r="K2" s="268"/>
      <c r="L2" s="268"/>
      <c r="M2" s="62" t="s">
        <v>9</v>
      </c>
      <c r="N2" s="56"/>
      <c r="O2" s="56"/>
      <c r="P2" s="56"/>
      <c r="Q2" s="57"/>
      <c r="R2" s="57"/>
      <c r="S2" s="58"/>
      <c r="T2" s="57"/>
      <c r="U2" s="57"/>
      <c r="V2" s="58"/>
      <c r="W2" s="57"/>
      <c r="X2" s="57"/>
      <c r="Y2" s="59"/>
      <c r="AA2" s="62" t="s">
        <v>9</v>
      </c>
      <c r="AB2" s="62"/>
    </row>
    <row r="3" spans="1:29" s="60" customFormat="1" ht="13.2" customHeight="1">
      <c r="A3" s="318"/>
      <c r="B3" s="321" t="s">
        <v>31</v>
      </c>
      <c r="C3" s="322"/>
      <c r="D3" s="323"/>
      <c r="E3" s="330" t="s">
        <v>11</v>
      </c>
      <c r="F3" s="331"/>
      <c r="G3" s="332"/>
      <c r="H3" s="339" t="s">
        <v>23</v>
      </c>
      <c r="I3" s="339"/>
      <c r="J3" s="339"/>
      <c r="K3" s="330" t="s">
        <v>18</v>
      </c>
      <c r="L3" s="331"/>
      <c r="M3" s="332"/>
      <c r="N3" s="330" t="s">
        <v>12</v>
      </c>
      <c r="O3" s="331"/>
      <c r="P3" s="332"/>
      <c r="Q3" s="330" t="s">
        <v>13</v>
      </c>
      <c r="R3" s="331"/>
      <c r="S3" s="331"/>
      <c r="T3" s="330" t="s">
        <v>19</v>
      </c>
      <c r="U3" s="331"/>
      <c r="V3" s="332"/>
      <c r="W3" s="340" t="s">
        <v>21</v>
      </c>
      <c r="X3" s="341"/>
      <c r="Y3" s="342"/>
      <c r="Z3" s="330" t="s">
        <v>20</v>
      </c>
      <c r="AA3" s="331"/>
      <c r="AB3" s="332"/>
    </row>
    <row r="4" spans="1:29" s="63" customFormat="1" ht="13.2" customHeight="1">
      <c r="A4" s="319"/>
      <c r="B4" s="324"/>
      <c r="C4" s="325"/>
      <c r="D4" s="326"/>
      <c r="E4" s="333"/>
      <c r="F4" s="334"/>
      <c r="G4" s="335"/>
      <c r="H4" s="339"/>
      <c r="I4" s="339"/>
      <c r="J4" s="339"/>
      <c r="K4" s="334"/>
      <c r="L4" s="334"/>
      <c r="M4" s="335"/>
      <c r="N4" s="333"/>
      <c r="O4" s="334"/>
      <c r="P4" s="335"/>
      <c r="Q4" s="333"/>
      <c r="R4" s="334"/>
      <c r="S4" s="334"/>
      <c r="T4" s="333"/>
      <c r="U4" s="334"/>
      <c r="V4" s="335"/>
      <c r="W4" s="343"/>
      <c r="X4" s="344"/>
      <c r="Y4" s="345"/>
      <c r="Z4" s="333"/>
      <c r="AA4" s="334"/>
      <c r="AB4" s="335"/>
    </row>
    <row r="5" spans="1:29" s="63" customFormat="1" ht="13.2" customHeight="1">
      <c r="A5" s="319"/>
      <c r="B5" s="327"/>
      <c r="C5" s="328"/>
      <c r="D5" s="329"/>
      <c r="E5" s="336"/>
      <c r="F5" s="337"/>
      <c r="G5" s="338"/>
      <c r="H5" s="339"/>
      <c r="I5" s="339"/>
      <c r="J5" s="339"/>
      <c r="K5" s="337"/>
      <c r="L5" s="337"/>
      <c r="M5" s="338"/>
      <c r="N5" s="336"/>
      <c r="O5" s="337"/>
      <c r="P5" s="338"/>
      <c r="Q5" s="336"/>
      <c r="R5" s="337"/>
      <c r="S5" s="337"/>
      <c r="T5" s="336"/>
      <c r="U5" s="337"/>
      <c r="V5" s="338"/>
      <c r="W5" s="346"/>
      <c r="X5" s="347"/>
      <c r="Y5" s="348"/>
      <c r="Z5" s="336"/>
      <c r="AA5" s="337"/>
      <c r="AB5" s="338"/>
    </row>
    <row r="6" spans="1:29" s="63" customFormat="1" ht="13.8">
      <c r="A6" s="320"/>
      <c r="B6" s="64">
        <v>2020</v>
      </c>
      <c r="C6" s="64">
        <v>2021</v>
      </c>
      <c r="D6" s="65" t="s">
        <v>3</v>
      </c>
      <c r="E6" s="64">
        <v>2020</v>
      </c>
      <c r="F6" s="64">
        <v>2021</v>
      </c>
      <c r="G6" s="65" t="s">
        <v>3</v>
      </c>
      <c r="H6" s="64">
        <v>2020</v>
      </c>
      <c r="I6" s="64">
        <v>2021</v>
      </c>
      <c r="J6" s="65" t="s">
        <v>3</v>
      </c>
      <c r="K6" s="64">
        <v>2020</v>
      </c>
      <c r="L6" s="64">
        <v>2021</v>
      </c>
      <c r="M6" s="65" t="s">
        <v>3</v>
      </c>
      <c r="N6" s="64">
        <v>2020</v>
      </c>
      <c r="O6" s="64">
        <v>2021</v>
      </c>
      <c r="P6" s="65" t="s">
        <v>3</v>
      </c>
      <c r="Q6" s="64">
        <v>2020</v>
      </c>
      <c r="R6" s="64">
        <v>2021</v>
      </c>
      <c r="S6" s="65" t="s">
        <v>3</v>
      </c>
      <c r="T6" s="64">
        <v>2020</v>
      </c>
      <c r="U6" s="64">
        <v>2021</v>
      </c>
      <c r="V6" s="65" t="s">
        <v>3</v>
      </c>
      <c r="W6" s="64">
        <v>2020</v>
      </c>
      <c r="X6" s="64">
        <v>2021</v>
      </c>
      <c r="Y6" s="65" t="s">
        <v>3</v>
      </c>
      <c r="Z6" s="64">
        <v>2020</v>
      </c>
      <c r="AA6" s="64">
        <v>2021</v>
      </c>
      <c r="AB6" s="65" t="s">
        <v>3</v>
      </c>
    </row>
    <row r="7" spans="1:29" s="67" customFormat="1" ht="10.199999999999999">
      <c r="A7" s="66" t="s">
        <v>5</v>
      </c>
      <c r="B7" s="66">
        <v>1</v>
      </c>
      <c r="C7" s="66">
        <v>2</v>
      </c>
      <c r="D7" s="66">
        <v>3</v>
      </c>
      <c r="E7" s="66">
        <v>4</v>
      </c>
      <c r="F7" s="66">
        <v>5</v>
      </c>
      <c r="G7" s="66">
        <v>6</v>
      </c>
      <c r="H7" s="66">
        <v>7</v>
      </c>
      <c r="I7" s="66">
        <v>8</v>
      </c>
      <c r="J7" s="66">
        <v>9</v>
      </c>
      <c r="K7" s="66">
        <v>10</v>
      </c>
      <c r="L7" s="66">
        <v>11</v>
      </c>
      <c r="M7" s="66">
        <v>12</v>
      </c>
      <c r="N7" s="66">
        <v>13</v>
      </c>
      <c r="O7" s="66">
        <v>14</v>
      </c>
      <c r="P7" s="66">
        <v>15</v>
      </c>
      <c r="Q7" s="66">
        <v>16</v>
      </c>
      <c r="R7" s="66">
        <v>17</v>
      </c>
      <c r="S7" s="66">
        <v>18</v>
      </c>
      <c r="T7" s="66">
        <v>19</v>
      </c>
      <c r="U7" s="66">
        <v>20</v>
      </c>
      <c r="V7" s="66">
        <v>21</v>
      </c>
      <c r="W7" s="66">
        <v>22</v>
      </c>
      <c r="X7" s="66">
        <v>23</v>
      </c>
      <c r="Y7" s="66">
        <v>24</v>
      </c>
      <c r="Z7" s="66">
        <v>25</v>
      </c>
      <c r="AA7" s="66">
        <v>26</v>
      </c>
      <c r="AB7" s="66">
        <v>27</v>
      </c>
    </row>
    <row r="8" spans="1:29" s="73" customFormat="1">
      <c r="A8" s="68" t="s">
        <v>4</v>
      </c>
      <c r="B8" s="270">
        <v>463</v>
      </c>
      <c r="C8" s="271">
        <v>553</v>
      </c>
      <c r="D8" s="272">
        <v>119.43844492440606</v>
      </c>
      <c r="E8" s="271">
        <v>301</v>
      </c>
      <c r="F8" s="271">
        <v>371</v>
      </c>
      <c r="G8" s="272">
        <v>123.25581395348837</v>
      </c>
      <c r="H8" s="271">
        <v>66</v>
      </c>
      <c r="I8" s="271">
        <v>74</v>
      </c>
      <c r="J8" s="272">
        <v>112.12121212121211</v>
      </c>
      <c r="K8" s="271">
        <v>23</v>
      </c>
      <c r="L8" s="271">
        <v>16</v>
      </c>
      <c r="M8" s="272">
        <v>69.565217391304344</v>
      </c>
      <c r="N8" s="271">
        <v>3</v>
      </c>
      <c r="O8" s="271">
        <v>2</v>
      </c>
      <c r="P8" s="271">
        <v>66.666666666666657</v>
      </c>
      <c r="Q8" s="271">
        <v>275</v>
      </c>
      <c r="R8" s="271">
        <v>349</v>
      </c>
      <c r="S8" s="272">
        <v>126.90909090909091</v>
      </c>
      <c r="T8" s="271">
        <v>323</v>
      </c>
      <c r="U8" s="271">
        <v>308</v>
      </c>
      <c r="V8" s="272">
        <v>95.356037151702793</v>
      </c>
      <c r="W8" s="271">
        <v>162</v>
      </c>
      <c r="X8" s="271">
        <v>149</v>
      </c>
      <c r="Y8" s="272">
        <v>91.975308641975303</v>
      </c>
      <c r="Z8" s="271">
        <v>152</v>
      </c>
      <c r="AA8" s="271">
        <v>128</v>
      </c>
      <c r="AB8" s="273">
        <v>84.210526315789465</v>
      </c>
    </row>
    <row r="9" spans="1:29">
      <c r="A9" s="255" t="s">
        <v>49</v>
      </c>
      <c r="B9" s="274">
        <v>134</v>
      </c>
      <c r="C9" s="75">
        <v>191</v>
      </c>
      <c r="D9" s="275">
        <v>142.53731343283582</v>
      </c>
      <c r="E9" s="256">
        <v>53</v>
      </c>
      <c r="F9" s="256">
        <v>95</v>
      </c>
      <c r="G9" s="275">
        <v>179.24528301886792</v>
      </c>
      <c r="H9" s="256">
        <v>9</v>
      </c>
      <c r="I9" s="256">
        <v>9</v>
      </c>
      <c r="J9" s="275">
        <v>100</v>
      </c>
      <c r="K9" s="256">
        <v>5</v>
      </c>
      <c r="L9" s="256">
        <v>2</v>
      </c>
      <c r="M9" s="275">
        <v>40</v>
      </c>
      <c r="N9" s="256">
        <v>0</v>
      </c>
      <c r="O9" s="256">
        <v>0</v>
      </c>
      <c r="P9" s="276" t="s">
        <v>114</v>
      </c>
      <c r="Q9" s="256">
        <v>50</v>
      </c>
      <c r="R9" s="256">
        <v>88</v>
      </c>
      <c r="S9" s="275">
        <v>176</v>
      </c>
      <c r="T9" s="277">
        <v>110</v>
      </c>
      <c r="U9" s="78">
        <v>141</v>
      </c>
      <c r="V9" s="275">
        <v>128.18181818181819</v>
      </c>
      <c r="W9" s="256">
        <v>29</v>
      </c>
      <c r="X9" s="256">
        <v>47</v>
      </c>
      <c r="Y9" s="275">
        <v>162.06896551724137</v>
      </c>
      <c r="Z9" s="256">
        <v>29</v>
      </c>
      <c r="AA9" s="256">
        <v>39</v>
      </c>
      <c r="AB9" s="278">
        <v>134.48275862068965</v>
      </c>
      <c r="AC9" s="82"/>
    </row>
    <row r="10" spans="1:29">
      <c r="A10" s="257" t="s">
        <v>50</v>
      </c>
      <c r="B10" s="274">
        <v>4</v>
      </c>
      <c r="C10" s="75">
        <v>5</v>
      </c>
      <c r="D10" s="275">
        <v>125</v>
      </c>
      <c r="E10" s="258">
        <v>2</v>
      </c>
      <c r="F10" s="258">
        <v>3</v>
      </c>
      <c r="G10" s="275">
        <v>150</v>
      </c>
      <c r="H10" s="256">
        <v>0</v>
      </c>
      <c r="I10" s="256">
        <v>0</v>
      </c>
      <c r="J10" s="275" t="s">
        <v>114</v>
      </c>
      <c r="K10" s="258">
        <v>1</v>
      </c>
      <c r="L10" s="258">
        <v>1</v>
      </c>
      <c r="M10" s="275">
        <v>100</v>
      </c>
      <c r="N10" s="258">
        <v>0</v>
      </c>
      <c r="O10" s="258">
        <v>0</v>
      </c>
      <c r="P10" s="276" t="s">
        <v>114</v>
      </c>
      <c r="Q10" s="258">
        <v>2</v>
      </c>
      <c r="R10" s="258">
        <v>3</v>
      </c>
      <c r="S10" s="275">
        <v>150</v>
      </c>
      <c r="T10" s="277">
        <v>4</v>
      </c>
      <c r="U10" s="78">
        <v>0</v>
      </c>
      <c r="V10" s="275">
        <v>0</v>
      </c>
      <c r="W10" s="258">
        <v>2</v>
      </c>
      <c r="X10" s="258">
        <v>0</v>
      </c>
      <c r="Y10" s="275">
        <v>0</v>
      </c>
      <c r="Z10" s="258">
        <v>2</v>
      </c>
      <c r="AA10" s="258">
        <v>0</v>
      </c>
      <c r="AB10" s="278">
        <v>0</v>
      </c>
      <c r="AC10" s="82"/>
    </row>
    <row r="11" spans="1:29" ht="16.5" customHeight="1">
      <c r="A11" s="259" t="s">
        <v>103</v>
      </c>
      <c r="B11" s="274">
        <v>9</v>
      </c>
      <c r="C11" s="75">
        <v>20</v>
      </c>
      <c r="D11" s="275">
        <v>222.22222222222223</v>
      </c>
      <c r="E11" s="258">
        <v>2</v>
      </c>
      <c r="F11" s="258">
        <v>14</v>
      </c>
      <c r="G11" s="275">
        <v>700</v>
      </c>
      <c r="H11" s="256">
        <v>1</v>
      </c>
      <c r="I11" s="256">
        <v>2</v>
      </c>
      <c r="J11" s="275">
        <v>200</v>
      </c>
      <c r="K11" s="258">
        <v>0</v>
      </c>
      <c r="L11" s="258">
        <v>0</v>
      </c>
      <c r="M11" s="275" t="s">
        <v>114</v>
      </c>
      <c r="N11" s="258">
        <v>0</v>
      </c>
      <c r="O11" s="258">
        <v>0</v>
      </c>
      <c r="P11" s="276" t="s">
        <v>114</v>
      </c>
      <c r="Q11" s="258">
        <v>1</v>
      </c>
      <c r="R11" s="258">
        <v>13</v>
      </c>
      <c r="S11" s="275">
        <v>1300</v>
      </c>
      <c r="T11" s="277">
        <v>8</v>
      </c>
      <c r="U11" s="78">
        <v>8</v>
      </c>
      <c r="V11" s="275">
        <v>100</v>
      </c>
      <c r="W11" s="258">
        <v>1</v>
      </c>
      <c r="X11" s="258">
        <v>3</v>
      </c>
      <c r="Y11" s="275">
        <v>300</v>
      </c>
      <c r="Z11" s="258">
        <v>1</v>
      </c>
      <c r="AA11" s="258">
        <v>3</v>
      </c>
      <c r="AB11" s="278">
        <v>300</v>
      </c>
      <c r="AC11" s="82"/>
    </row>
    <row r="12" spans="1:29" ht="14.25" customHeight="1">
      <c r="A12" s="259" t="s">
        <v>52</v>
      </c>
      <c r="B12" s="274">
        <v>47</v>
      </c>
      <c r="C12" s="75">
        <v>45</v>
      </c>
      <c r="D12" s="275">
        <v>95.744680851063833</v>
      </c>
      <c r="E12" s="258">
        <v>41</v>
      </c>
      <c r="F12" s="258">
        <v>35</v>
      </c>
      <c r="G12" s="275">
        <v>85.365853658536579</v>
      </c>
      <c r="H12" s="256">
        <v>7</v>
      </c>
      <c r="I12" s="256">
        <v>7</v>
      </c>
      <c r="J12" s="275">
        <v>100</v>
      </c>
      <c r="K12" s="258">
        <v>1</v>
      </c>
      <c r="L12" s="258">
        <v>1</v>
      </c>
      <c r="M12" s="275">
        <v>100</v>
      </c>
      <c r="N12" s="258">
        <v>0</v>
      </c>
      <c r="O12" s="258">
        <v>0</v>
      </c>
      <c r="P12" s="276" t="s">
        <v>114</v>
      </c>
      <c r="Q12" s="258">
        <v>38</v>
      </c>
      <c r="R12" s="258">
        <v>33</v>
      </c>
      <c r="S12" s="275">
        <v>86.842105263157904</v>
      </c>
      <c r="T12" s="277">
        <v>29</v>
      </c>
      <c r="U12" s="78">
        <v>24</v>
      </c>
      <c r="V12" s="275">
        <v>82.758620689655174</v>
      </c>
      <c r="W12" s="258">
        <v>23</v>
      </c>
      <c r="X12" s="258">
        <v>14</v>
      </c>
      <c r="Y12" s="275">
        <v>60.869565217391312</v>
      </c>
      <c r="Z12" s="258">
        <v>20</v>
      </c>
      <c r="AA12" s="258">
        <v>14</v>
      </c>
      <c r="AB12" s="278">
        <v>70</v>
      </c>
      <c r="AC12" s="82"/>
    </row>
    <row r="13" spans="1:29" ht="15" customHeight="1">
      <c r="A13" s="259" t="s">
        <v>53</v>
      </c>
      <c r="B13" s="274">
        <v>26</v>
      </c>
      <c r="C13" s="75">
        <v>28</v>
      </c>
      <c r="D13" s="275">
        <v>107.69230769230769</v>
      </c>
      <c r="E13" s="258">
        <v>3</v>
      </c>
      <c r="F13" s="258">
        <v>1</v>
      </c>
      <c r="G13" s="275">
        <v>33.333333333333329</v>
      </c>
      <c r="H13" s="256">
        <v>0</v>
      </c>
      <c r="I13" s="256">
        <v>1</v>
      </c>
      <c r="J13" s="275" t="s">
        <v>114</v>
      </c>
      <c r="K13" s="258">
        <v>0</v>
      </c>
      <c r="L13" s="258">
        <v>0</v>
      </c>
      <c r="M13" s="275" t="s">
        <v>114</v>
      </c>
      <c r="N13" s="258">
        <v>0</v>
      </c>
      <c r="O13" s="258">
        <v>0</v>
      </c>
      <c r="P13" s="276" t="s">
        <v>114</v>
      </c>
      <c r="Q13" s="258">
        <v>2</v>
      </c>
      <c r="R13" s="258">
        <v>1</v>
      </c>
      <c r="S13" s="275">
        <v>50</v>
      </c>
      <c r="T13" s="277">
        <v>24</v>
      </c>
      <c r="U13" s="78">
        <v>20</v>
      </c>
      <c r="V13" s="275">
        <v>83.333333333333343</v>
      </c>
      <c r="W13" s="258">
        <v>1</v>
      </c>
      <c r="X13" s="258">
        <v>0</v>
      </c>
      <c r="Y13" s="275">
        <v>0</v>
      </c>
      <c r="Z13" s="258">
        <v>1</v>
      </c>
      <c r="AA13" s="258">
        <v>0</v>
      </c>
      <c r="AB13" s="278">
        <v>0</v>
      </c>
      <c r="AC13" s="82"/>
    </row>
    <row r="14" spans="1:29" ht="13.5" customHeight="1">
      <c r="A14" s="259" t="s">
        <v>104</v>
      </c>
      <c r="B14" s="274">
        <v>27</v>
      </c>
      <c r="C14" s="75">
        <v>31</v>
      </c>
      <c r="D14" s="275">
        <v>114.81481481481481</v>
      </c>
      <c r="E14" s="258">
        <v>8</v>
      </c>
      <c r="F14" s="258">
        <v>14</v>
      </c>
      <c r="G14" s="275">
        <v>175</v>
      </c>
      <c r="H14" s="256">
        <v>3</v>
      </c>
      <c r="I14" s="256">
        <v>4</v>
      </c>
      <c r="J14" s="275">
        <v>133.33333333333331</v>
      </c>
      <c r="K14" s="258">
        <v>1</v>
      </c>
      <c r="L14" s="258">
        <v>0</v>
      </c>
      <c r="M14" s="275">
        <v>0</v>
      </c>
      <c r="N14" s="258">
        <v>1</v>
      </c>
      <c r="O14" s="258">
        <v>0</v>
      </c>
      <c r="P14" s="276">
        <v>0</v>
      </c>
      <c r="Q14" s="258">
        <v>8</v>
      </c>
      <c r="R14" s="258">
        <v>14</v>
      </c>
      <c r="S14" s="275">
        <v>175</v>
      </c>
      <c r="T14" s="277">
        <v>22</v>
      </c>
      <c r="U14" s="78">
        <v>21</v>
      </c>
      <c r="V14" s="275">
        <v>95.454545454545453</v>
      </c>
      <c r="W14" s="258">
        <v>3</v>
      </c>
      <c r="X14" s="258">
        <v>8</v>
      </c>
      <c r="Y14" s="275">
        <v>266.66666666666663</v>
      </c>
      <c r="Z14" s="258">
        <v>3</v>
      </c>
      <c r="AA14" s="258">
        <v>7</v>
      </c>
      <c r="AB14" s="278">
        <v>233.33333333333334</v>
      </c>
      <c r="AC14" s="82"/>
    </row>
    <row r="15" spans="1:29" ht="16.5" customHeight="1">
      <c r="A15" s="259" t="s">
        <v>55</v>
      </c>
      <c r="B15" s="274">
        <v>6</v>
      </c>
      <c r="C15" s="75">
        <v>8</v>
      </c>
      <c r="D15" s="275">
        <v>133.33333333333331</v>
      </c>
      <c r="E15" s="258">
        <v>6</v>
      </c>
      <c r="F15" s="258">
        <v>7</v>
      </c>
      <c r="G15" s="275">
        <v>116.66666666666667</v>
      </c>
      <c r="H15" s="256">
        <v>3</v>
      </c>
      <c r="I15" s="256">
        <v>2</v>
      </c>
      <c r="J15" s="275">
        <v>66.666666666666657</v>
      </c>
      <c r="K15" s="258">
        <v>2</v>
      </c>
      <c r="L15" s="258">
        <v>0</v>
      </c>
      <c r="M15" s="275">
        <v>0</v>
      </c>
      <c r="N15" s="258">
        <v>0</v>
      </c>
      <c r="O15" s="258">
        <v>0</v>
      </c>
      <c r="P15" s="276" t="s">
        <v>114</v>
      </c>
      <c r="Q15" s="258">
        <v>6</v>
      </c>
      <c r="R15" s="258">
        <v>6</v>
      </c>
      <c r="S15" s="275">
        <v>100</v>
      </c>
      <c r="T15" s="277">
        <v>2</v>
      </c>
      <c r="U15" s="78">
        <v>3</v>
      </c>
      <c r="V15" s="275">
        <v>150</v>
      </c>
      <c r="W15" s="258">
        <v>2</v>
      </c>
      <c r="X15" s="258">
        <v>3</v>
      </c>
      <c r="Y15" s="275">
        <v>150</v>
      </c>
      <c r="Z15" s="258">
        <v>2</v>
      </c>
      <c r="AA15" s="258">
        <v>3</v>
      </c>
      <c r="AB15" s="278">
        <v>150</v>
      </c>
      <c r="AC15" s="82"/>
    </row>
    <row r="16" spans="1:29" ht="14.25" customHeight="1">
      <c r="A16" s="259" t="s">
        <v>56</v>
      </c>
      <c r="B16" s="274">
        <v>6</v>
      </c>
      <c r="C16" s="75">
        <v>5</v>
      </c>
      <c r="D16" s="275">
        <v>83.333333333333343</v>
      </c>
      <c r="E16" s="258">
        <v>5</v>
      </c>
      <c r="F16" s="258">
        <v>5</v>
      </c>
      <c r="G16" s="275">
        <v>100</v>
      </c>
      <c r="H16" s="256">
        <v>3</v>
      </c>
      <c r="I16" s="256">
        <v>0</v>
      </c>
      <c r="J16" s="275">
        <v>0</v>
      </c>
      <c r="K16" s="258">
        <v>0</v>
      </c>
      <c r="L16" s="258">
        <v>0</v>
      </c>
      <c r="M16" s="275" t="s">
        <v>114</v>
      </c>
      <c r="N16" s="258">
        <v>0</v>
      </c>
      <c r="O16" s="258">
        <v>0</v>
      </c>
      <c r="P16" s="276" t="s">
        <v>114</v>
      </c>
      <c r="Q16" s="258">
        <v>5</v>
      </c>
      <c r="R16" s="258">
        <v>5</v>
      </c>
      <c r="S16" s="275">
        <v>100</v>
      </c>
      <c r="T16" s="277">
        <v>2</v>
      </c>
      <c r="U16" s="78">
        <v>2</v>
      </c>
      <c r="V16" s="275">
        <v>100</v>
      </c>
      <c r="W16" s="258">
        <v>2</v>
      </c>
      <c r="X16" s="258">
        <v>2</v>
      </c>
      <c r="Y16" s="275">
        <v>100</v>
      </c>
      <c r="Z16" s="258">
        <v>2</v>
      </c>
      <c r="AA16" s="258">
        <v>2</v>
      </c>
      <c r="AB16" s="278">
        <v>100</v>
      </c>
      <c r="AC16" s="82"/>
    </row>
    <row r="17" spans="1:29" ht="16.5" customHeight="1">
      <c r="A17" s="259" t="s">
        <v>57</v>
      </c>
      <c r="B17" s="274">
        <v>18</v>
      </c>
      <c r="C17" s="75">
        <v>16</v>
      </c>
      <c r="D17" s="275">
        <v>88.888888888888886</v>
      </c>
      <c r="E17" s="258">
        <v>18</v>
      </c>
      <c r="F17" s="258">
        <v>16</v>
      </c>
      <c r="G17" s="275">
        <v>88.888888888888886</v>
      </c>
      <c r="H17" s="256">
        <v>2</v>
      </c>
      <c r="I17" s="256">
        <v>5</v>
      </c>
      <c r="J17" s="275">
        <v>250</v>
      </c>
      <c r="K17" s="258">
        <v>1</v>
      </c>
      <c r="L17" s="258">
        <v>1</v>
      </c>
      <c r="M17" s="275">
        <v>100</v>
      </c>
      <c r="N17" s="258">
        <v>0</v>
      </c>
      <c r="O17" s="258">
        <v>0</v>
      </c>
      <c r="P17" s="276" t="s">
        <v>114</v>
      </c>
      <c r="Q17" s="258">
        <v>12</v>
      </c>
      <c r="R17" s="258">
        <v>13</v>
      </c>
      <c r="S17" s="275">
        <v>108.33333333333333</v>
      </c>
      <c r="T17" s="277">
        <v>11</v>
      </c>
      <c r="U17" s="78">
        <v>6</v>
      </c>
      <c r="V17" s="275">
        <v>54.54545454545454</v>
      </c>
      <c r="W17" s="258">
        <v>11</v>
      </c>
      <c r="X17" s="258">
        <v>6</v>
      </c>
      <c r="Y17" s="275">
        <v>54.54545454545454</v>
      </c>
      <c r="Z17" s="258">
        <v>10</v>
      </c>
      <c r="AA17" s="258">
        <v>4</v>
      </c>
      <c r="AB17" s="278">
        <v>40</v>
      </c>
      <c r="AC17" s="82"/>
    </row>
    <row r="18" spans="1:29" ht="15" customHeight="1">
      <c r="A18" s="259" t="s">
        <v>58</v>
      </c>
      <c r="B18" s="274">
        <v>2</v>
      </c>
      <c r="C18" s="75">
        <v>2</v>
      </c>
      <c r="D18" s="275">
        <v>100</v>
      </c>
      <c r="E18" s="258">
        <v>0</v>
      </c>
      <c r="F18" s="258">
        <v>0</v>
      </c>
      <c r="G18" s="275" t="s">
        <v>114</v>
      </c>
      <c r="H18" s="256">
        <v>0</v>
      </c>
      <c r="I18" s="256">
        <v>0</v>
      </c>
      <c r="J18" s="275" t="s">
        <v>114</v>
      </c>
      <c r="K18" s="258">
        <v>0</v>
      </c>
      <c r="L18" s="258">
        <v>0</v>
      </c>
      <c r="M18" s="275" t="s">
        <v>114</v>
      </c>
      <c r="N18" s="258">
        <v>0</v>
      </c>
      <c r="O18" s="258">
        <v>0</v>
      </c>
      <c r="P18" s="276" t="s">
        <v>114</v>
      </c>
      <c r="Q18" s="258">
        <v>0</v>
      </c>
      <c r="R18" s="258">
        <v>0</v>
      </c>
      <c r="S18" s="275" t="s">
        <v>114</v>
      </c>
      <c r="T18" s="277">
        <v>2</v>
      </c>
      <c r="U18" s="78">
        <v>0</v>
      </c>
      <c r="V18" s="275">
        <v>0</v>
      </c>
      <c r="W18" s="258">
        <v>0</v>
      </c>
      <c r="X18" s="258">
        <v>0</v>
      </c>
      <c r="Y18" s="275" t="s">
        <v>114</v>
      </c>
      <c r="Z18" s="258">
        <v>0</v>
      </c>
      <c r="AA18" s="258">
        <v>0</v>
      </c>
      <c r="AB18" s="278" t="s">
        <v>114</v>
      </c>
      <c r="AC18" s="82"/>
    </row>
    <row r="19" spans="1:29" ht="16.5" customHeight="1">
      <c r="A19" s="259" t="s">
        <v>59</v>
      </c>
      <c r="B19" s="274">
        <v>18</v>
      </c>
      <c r="C19" s="75">
        <v>15</v>
      </c>
      <c r="D19" s="275">
        <v>83.333333333333343</v>
      </c>
      <c r="E19" s="258">
        <v>16</v>
      </c>
      <c r="F19" s="258">
        <v>13</v>
      </c>
      <c r="G19" s="275">
        <v>81.25</v>
      </c>
      <c r="H19" s="256">
        <v>4</v>
      </c>
      <c r="I19" s="256">
        <v>2</v>
      </c>
      <c r="J19" s="275">
        <v>50</v>
      </c>
      <c r="K19" s="258">
        <v>3</v>
      </c>
      <c r="L19" s="258">
        <v>2</v>
      </c>
      <c r="M19" s="275">
        <v>66.666666666666657</v>
      </c>
      <c r="N19" s="258">
        <v>0</v>
      </c>
      <c r="O19" s="258">
        <v>0</v>
      </c>
      <c r="P19" s="276" t="s">
        <v>114</v>
      </c>
      <c r="Q19" s="258">
        <v>15</v>
      </c>
      <c r="R19" s="258">
        <v>12</v>
      </c>
      <c r="S19" s="275">
        <v>80</v>
      </c>
      <c r="T19" s="277">
        <v>13</v>
      </c>
      <c r="U19" s="78">
        <v>5</v>
      </c>
      <c r="V19" s="275">
        <v>38.461538461538467</v>
      </c>
      <c r="W19" s="258">
        <v>11</v>
      </c>
      <c r="X19" s="258">
        <v>3</v>
      </c>
      <c r="Y19" s="275">
        <v>27.27272727272727</v>
      </c>
      <c r="Z19" s="258">
        <v>10</v>
      </c>
      <c r="AA19" s="258">
        <v>2</v>
      </c>
      <c r="AB19" s="278">
        <v>20</v>
      </c>
      <c r="AC19" s="82"/>
    </row>
    <row r="20" spans="1:29" ht="18" customHeight="1">
      <c r="A20" s="259" t="s">
        <v>60</v>
      </c>
      <c r="B20" s="274">
        <v>24</v>
      </c>
      <c r="C20" s="75">
        <v>19</v>
      </c>
      <c r="D20" s="275">
        <v>79.166666666666657</v>
      </c>
      <c r="E20" s="258">
        <v>18</v>
      </c>
      <c r="F20" s="258">
        <v>12</v>
      </c>
      <c r="G20" s="275">
        <v>66.666666666666657</v>
      </c>
      <c r="H20" s="256">
        <v>4</v>
      </c>
      <c r="I20" s="256">
        <v>8</v>
      </c>
      <c r="J20" s="275">
        <v>200</v>
      </c>
      <c r="K20" s="258">
        <v>0</v>
      </c>
      <c r="L20" s="258">
        <v>3</v>
      </c>
      <c r="M20" s="275" t="s">
        <v>114</v>
      </c>
      <c r="N20" s="258">
        <v>0</v>
      </c>
      <c r="O20" s="258">
        <v>0</v>
      </c>
      <c r="P20" s="276" t="s">
        <v>114</v>
      </c>
      <c r="Q20" s="258">
        <v>16</v>
      </c>
      <c r="R20" s="258">
        <v>11</v>
      </c>
      <c r="S20" s="275">
        <v>68.75</v>
      </c>
      <c r="T20" s="277">
        <v>18</v>
      </c>
      <c r="U20" s="78">
        <v>8</v>
      </c>
      <c r="V20" s="275">
        <v>44.444444444444443</v>
      </c>
      <c r="W20" s="258">
        <v>12</v>
      </c>
      <c r="X20" s="258">
        <v>1</v>
      </c>
      <c r="Y20" s="275">
        <v>8.3333333333333321</v>
      </c>
      <c r="Z20" s="258">
        <v>12</v>
      </c>
      <c r="AA20" s="258">
        <v>1</v>
      </c>
      <c r="AB20" s="278">
        <v>8.3333333333333321</v>
      </c>
      <c r="AC20" s="82"/>
    </row>
    <row r="21" spans="1:29" ht="15.75" customHeight="1">
      <c r="A21" s="259" t="s">
        <v>61</v>
      </c>
      <c r="B21" s="274">
        <v>6</v>
      </c>
      <c r="C21" s="75">
        <v>3</v>
      </c>
      <c r="D21" s="275">
        <v>50</v>
      </c>
      <c r="E21" s="258">
        <v>6</v>
      </c>
      <c r="F21" s="258">
        <v>3</v>
      </c>
      <c r="G21" s="275">
        <v>50</v>
      </c>
      <c r="H21" s="256">
        <v>0</v>
      </c>
      <c r="I21" s="256">
        <v>0</v>
      </c>
      <c r="J21" s="275" t="s">
        <v>114</v>
      </c>
      <c r="K21" s="258">
        <v>0</v>
      </c>
      <c r="L21" s="258">
        <v>0</v>
      </c>
      <c r="M21" s="275" t="s">
        <v>114</v>
      </c>
      <c r="N21" s="258">
        <v>0</v>
      </c>
      <c r="O21" s="258">
        <v>0</v>
      </c>
      <c r="P21" s="276" t="s">
        <v>114</v>
      </c>
      <c r="Q21" s="258">
        <v>6</v>
      </c>
      <c r="R21" s="258">
        <v>3</v>
      </c>
      <c r="S21" s="275">
        <v>50</v>
      </c>
      <c r="T21" s="277">
        <v>2</v>
      </c>
      <c r="U21" s="78">
        <v>1</v>
      </c>
      <c r="V21" s="275">
        <v>50</v>
      </c>
      <c r="W21" s="258">
        <v>2</v>
      </c>
      <c r="X21" s="258">
        <v>1</v>
      </c>
      <c r="Y21" s="275">
        <v>50</v>
      </c>
      <c r="Z21" s="258">
        <v>1</v>
      </c>
      <c r="AA21" s="258">
        <v>1</v>
      </c>
      <c r="AB21" s="278">
        <v>100</v>
      </c>
      <c r="AC21" s="82"/>
    </row>
    <row r="22" spans="1:29" ht="18" customHeight="1">
      <c r="A22" s="259" t="s">
        <v>62</v>
      </c>
      <c r="B22" s="274">
        <v>6</v>
      </c>
      <c r="C22" s="75">
        <v>13</v>
      </c>
      <c r="D22" s="275">
        <v>216.66666666666666</v>
      </c>
      <c r="E22" s="258">
        <v>5</v>
      </c>
      <c r="F22" s="258">
        <v>12</v>
      </c>
      <c r="G22" s="275">
        <v>240</v>
      </c>
      <c r="H22" s="256">
        <v>0</v>
      </c>
      <c r="I22" s="256">
        <v>2</v>
      </c>
      <c r="J22" s="275" t="s">
        <v>114</v>
      </c>
      <c r="K22" s="258">
        <v>0</v>
      </c>
      <c r="L22" s="258">
        <v>0</v>
      </c>
      <c r="M22" s="275" t="s">
        <v>114</v>
      </c>
      <c r="N22" s="258">
        <v>0</v>
      </c>
      <c r="O22" s="258">
        <v>0</v>
      </c>
      <c r="P22" s="276" t="s">
        <v>114</v>
      </c>
      <c r="Q22" s="258">
        <v>5</v>
      </c>
      <c r="R22" s="258">
        <v>12</v>
      </c>
      <c r="S22" s="275">
        <v>240</v>
      </c>
      <c r="T22" s="277">
        <v>3</v>
      </c>
      <c r="U22" s="78">
        <v>7</v>
      </c>
      <c r="V22" s="275">
        <v>233.33333333333334</v>
      </c>
      <c r="W22" s="258">
        <v>2</v>
      </c>
      <c r="X22" s="258">
        <v>6</v>
      </c>
      <c r="Y22" s="275">
        <v>300</v>
      </c>
      <c r="Z22" s="258">
        <v>2</v>
      </c>
      <c r="AA22" s="258">
        <v>6</v>
      </c>
      <c r="AB22" s="278">
        <v>300</v>
      </c>
      <c r="AC22" s="82"/>
    </row>
    <row r="23" spans="1:29" ht="18" customHeight="1">
      <c r="A23" s="259" t="s">
        <v>63</v>
      </c>
      <c r="B23" s="274">
        <v>1</v>
      </c>
      <c r="C23" s="75">
        <v>9</v>
      </c>
      <c r="D23" s="275">
        <v>900</v>
      </c>
      <c r="E23" s="258">
        <v>1</v>
      </c>
      <c r="F23" s="258">
        <v>9</v>
      </c>
      <c r="G23" s="275">
        <v>900</v>
      </c>
      <c r="H23" s="256">
        <v>0</v>
      </c>
      <c r="I23" s="256">
        <v>4</v>
      </c>
      <c r="J23" s="275" t="s">
        <v>114</v>
      </c>
      <c r="K23" s="258">
        <v>0</v>
      </c>
      <c r="L23" s="258">
        <v>0</v>
      </c>
      <c r="M23" s="275" t="s">
        <v>114</v>
      </c>
      <c r="N23" s="258">
        <v>0</v>
      </c>
      <c r="O23" s="258">
        <v>0</v>
      </c>
      <c r="P23" s="276" t="s">
        <v>114</v>
      </c>
      <c r="Q23" s="258">
        <v>1</v>
      </c>
      <c r="R23" s="258">
        <v>8</v>
      </c>
      <c r="S23" s="275">
        <v>800</v>
      </c>
      <c r="T23" s="277">
        <v>0</v>
      </c>
      <c r="U23" s="78">
        <v>0</v>
      </c>
      <c r="V23" s="275" t="s">
        <v>114</v>
      </c>
      <c r="W23" s="258">
        <v>0</v>
      </c>
      <c r="X23" s="258">
        <v>0</v>
      </c>
      <c r="Y23" s="275" t="s">
        <v>114</v>
      </c>
      <c r="Z23" s="258">
        <v>0</v>
      </c>
      <c r="AA23" s="258">
        <v>0</v>
      </c>
      <c r="AB23" s="278" t="s">
        <v>114</v>
      </c>
      <c r="AC23" s="82"/>
    </row>
    <row r="24" spans="1:29">
      <c r="A24" s="255" t="s">
        <v>64</v>
      </c>
      <c r="B24" s="274">
        <v>13</v>
      </c>
      <c r="C24" s="75">
        <v>14</v>
      </c>
      <c r="D24" s="275">
        <v>107.69230769230769</v>
      </c>
      <c r="E24" s="258">
        <v>12</v>
      </c>
      <c r="F24" s="258">
        <v>13</v>
      </c>
      <c r="G24" s="275">
        <v>108.33333333333333</v>
      </c>
      <c r="H24" s="256">
        <v>0</v>
      </c>
      <c r="I24" s="256">
        <v>2</v>
      </c>
      <c r="J24" s="275" t="s">
        <v>114</v>
      </c>
      <c r="K24" s="258">
        <v>0</v>
      </c>
      <c r="L24" s="258">
        <v>1</v>
      </c>
      <c r="M24" s="275" t="s">
        <v>114</v>
      </c>
      <c r="N24" s="258">
        <v>0</v>
      </c>
      <c r="O24" s="258">
        <v>0</v>
      </c>
      <c r="P24" s="276" t="s">
        <v>114</v>
      </c>
      <c r="Q24" s="258">
        <v>11</v>
      </c>
      <c r="R24" s="258">
        <v>12</v>
      </c>
      <c r="S24" s="275">
        <v>109.09090909090908</v>
      </c>
      <c r="T24" s="277">
        <v>9</v>
      </c>
      <c r="U24" s="78">
        <v>5</v>
      </c>
      <c r="V24" s="275">
        <v>55.555555555555557</v>
      </c>
      <c r="W24" s="258">
        <v>8</v>
      </c>
      <c r="X24" s="258">
        <v>5</v>
      </c>
      <c r="Y24" s="275">
        <v>62.5</v>
      </c>
      <c r="Z24" s="258">
        <v>8</v>
      </c>
      <c r="AA24" s="258">
        <v>5</v>
      </c>
      <c r="AB24" s="278">
        <v>62.5</v>
      </c>
      <c r="AC24" s="82"/>
    </row>
    <row r="25" spans="1:29">
      <c r="A25" s="255" t="s">
        <v>105</v>
      </c>
      <c r="B25" s="274">
        <v>25</v>
      </c>
      <c r="C25" s="75">
        <v>29</v>
      </c>
      <c r="D25" s="275">
        <v>115.99999999999999</v>
      </c>
      <c r="E25" s="258">
        <v>23</v>
      </c>
      <c r="F25" s="258">
        <v>28</v>
      </c>
      <c r="G25" s="275">
        <v>121.73913043478262</v>
      </c>
      <c r="H25" s="256">
        <v>11</v>
      </c>
      <c r="I25" s="256">
        <v>2</v>
      </c>
      <c r="J25" s="275">
        <v>18.181818181818183</v>
      </c>
      <c r="K25" s="258">
        <v>1</v>
      </c>
      <c r="L25" s="258">
        <v>0</v>
      </c>
      <c r="M25" s="275">
        <v>0</v>
      </c>
      <c r="N25" s="258">
        <v>0</v>
      </c>
      <c r="O25" s="258">
        <v>1</v>
      </c>
      <c r="P25" s="276" t="s">
        <v>114</v>
      </c>
      <c r="Q25" s="258">
        <v>22</v>
      </c>
      <c r="R25" s="258">
        <v>28</v>
      </c>
      <c r="S25" s="275">
        <v>127.27272727272727</v>
      </c>
      <c r="T25" s="277">
        <v>9</v>
      </c>
      <c r="U25" s="78">
        <v>9</v>
      </c>
      <c r="V25" s="275">
        <v>100</v>
      </c>
      <c r="W25" s="258">
        <v>7</v>
      </c>
      <c r="X25" s="258">
        <v>8</v>
      </c>
      <c r="Y25" s="275">
        <v>114.28571428571428</v>
      </c>
      <c r="Z25" s="258">
        <v>7</v>
      </c>
      <c r="AA25" s="258">
        <v>7</v>
      </c>
      <c r="AB25" s="278">
        <v>100</v>
      </c>
      <c r="AC25" s="82"/>
    </row>
    <row r="26" spans="1:29">
      <c r="A26" s="255" t="s">
        <v>66</v>
      </c>
      <c r="B26" s="274">
        <v>18</v>
      </c>
      <c r="C26" s="75">
        <v>17</v>
      </c>
      <c r="D26" s="275">
        <v>94.444444444444443</v>
      </c>
      <c r="E26" s="258">
        <v>13</v>
      </c>
      <c r="F26" s="258">
        <v>12</v>
      </c>
      <c r="G26" s="275">
        <v>92.307692307692307</v>
      </c>
      <c r="H26" s="256">
        <v>3</v>
      </c>
      <c r="I26" s="256">
        <v>3</v>
      </c>
      <c r="J26" s="275">
        <v>100</v>
      </c>
      <c r="K26" s="258">
        <v>1</v>
      </c>
      <c r="L26" s="258">
        <v>1</v>
      </c>
      <c r="M26" s="275">
        <v>100</v>
      </c>
      <c r="N26" s="258">
        <v>0</v>
      </c>
      <c r="O26" s="258">
        <v>0</v>
      </c>
      <c r="P26" s="276" t="s">
        <v>114</v>
      </c>
      <c r="Q26" s="258">
        <v>12</v>
      </c>
      <c r="R26" s="258">
        <v>11</v>
      </c>
      <c r="S26" s="275">
        <v>91.666666666666657</v>
      </c>
      <c r="T26" s="277">
        <v>15</v>
      </c>
      <c r="U26" s="78">
        <v>10</v>
      </c>
      <c r="V26" s="275">
        <v>66.666666666666657</v>
      </c>
      <c r="W26" s="258">
        <v>10</v>
      </c>
      <c r="X26" s="258">
        <v>5</v>
      </c>
      <c r="Y26" s="275">
        <v>50</v>
      </c>
      <c r="Z26" s="258">
        <v>10</v>
      </c>
      <c r="AA26" s="258">
        <v>3</v>
      </c>
      <c r="AB26" s="278">
        <v>30</v>
      </c>
      <c r="AC26" s="82"/>
    </row>
    <row r="27" spans="1:29">
      <c r="A27" s="255" t="s">
        <v>67</v>
      </c>
      <c r="B27" s="274">
        <v>6</v>
      </c>
      <c r="C27" s="75">
        <v>7</v>
      </c>
      <c r="D27" s="275">
        <v>116.66666666666667</v>
      </c>
      <c r="E27" s="258">
        <v>5</v>
      </c>
      <c r="F27" s="258">
        <v>6</v>
      </c>
      <c r="G27" s="275">
        <v>120</v>
      </c>
      <c r="H27" s="256">
        <v>2</v>
      </c>
      <c r="I27" s="256">
        <v>3</v>
      </c>
      <c r="J27" s="275">
        <v>150</v>
      </c>
      <c r="K27" s="258">
        <v>0</v>
      </c>
      <c r="L27" s="258">
        <v>1</v>
      </c>
      <c r="M27" s="275" t="s">
        <v>114</v>
      </c>
      <c r="N27" s="258">
        <v>0</v>
      </c>
      <c r="O27" s="258">
        <v>0</v>
      </c>
      <c r="P27" s="276" t="s">
        <v>114</v>
      </c>
      <c r="Q27" s="258">
        <v>5</v>
      </c>
      <c r="R27" s="258">
        <v>6</v>
      </c>
      <c r="S27" s="275">
        <v>120</v>
      </c>
      <c r="T27" s="277">
        <v>2</v>
      </c>
      <c r="U27" s="78">
        <v>3</v>
      </c>
      <c r="V27" s="275">
        <v>150</v>
      </c>
      <c r="W27" s="258">
        <v>1</v>
      </c>
      <c r="X27" s="258">
        <v>3</v>
      </c>
      <c r="Y27" s="275">
        <v>300</v>
      </c>
      <c r="Z27" s="258">
        <v>0</v>
      </c>
      <c r="AA27" s="258">
        <v>3</v>
      </c>
      <c r="AB27" s="278" t="s">
        <v>114</v>
      </c>
      <c r="AC27" s="82"/>
    </row>
    <row r="28" spans="1:29">
      <c r="A28" s="255" t="s">
        <v>68</v>
      </c>
      <c r="B28" s="274">
        <v>6</v>
      </c>
      <c r="C28" s="75">
        <v>16</v>
      </c>
      <c r="D28" s="275">
        <v>266.66666666666663</v>
      </c>
      <c r="E28" s="258">
        <v>6</v>
      </c>
      <c r="F28" s="258">
        <v>16</v>
      </c>
      <c r="G28" s="275">
        <v>266.66666666666663</v>
      </c>
      <c r="H28" s="256">
        <v>2</v>
      </c>
      <c r="I28" s="256">
        <v>2</v>
      </c>
      <c r="J28" s="275">
        <v>100</v>
      </c>
      <c r="K28" s="258">
        <v>0</v>
      </c>
      <c r="L28" s="258">
        <v>0</v>
      </c>
      <c r="M28" s="275" t="s">
        <v>114</v>
      </c>
      <c r="N28" s="258">
        <v>0</v>
      </c>
      <c r="O28" s="258">
        <v>0</v>
      </c>
      <c r="P28" s="276" t="s">
        <v>114</v>
      </c>
      <c r="Q28" s="258">
        <v>6</v>
      </c>
      <c r="R28" s="258">
        <v>15</v>
      </c>
      <c r="S28" s="275">
        <v>250</v>
      </c>
      <c r="T28" s="277">
        <v>3</v>
      </c>
      <c r="U28" s="78">
        <v>10</v>
      </c>
      <c r="V28" s="275">
        <v>333.33333333333337</v>
      </c>
      <c r="W28" s="258">
        <v>3</v>
      </c>
      <c r="X28" s="258">
        <v>10</v>
      </c>
      <c r="Y28" s="275">
        <v>333.33333333333337</v>
      </c>
      <c r="Z28" s="258">
        <v>3</v>
      </c>
      <c r="AA28" s="258">
        <v>8</v>
      </c>
      <c r="AB28" s="278">
        <v>266.66666666666663</v>
      </c>
      <c r="AC28" s="82"/>
    </row>
    <row r="29" spans="1:29">
      <c r="A29" s="255" t="s">
        <v>69</v>
      </c>
      <c r="B29" s="274">
        <v>5</v>
      </c>
      <c r="C29" s="75">
        <v>4</v>
      </c>
      <c r="D29" s="275">
        <v>80</v>
      </c>
      <c r="E29" s="258">
        <v>5</v>
      </c>
      <c r="F29" s="258">
        <v>4</v>
      </c>
      <c r="G29" s="275">
        <v>80</v>
      </c>
      <c r="H29" s="256">
        <v>1</v>
      </c>
      <c r="I29" s="256">
        <v>2</v>
      </c>
      <c r="J29" s="275">
        <v>200</v>
      </c>
      <c r="K29" s="258">
        <v>1</v>
      </c>
      <c r="L29" s="258">
        <v>0</v>
      </c>
      <c r="M29" s="275">
        <v>0</v>
      </c>
      <c r="N29" s="258">
        <v>0</v>
      </c>
      <c r="O29" s="258">
        <v>0</v>
      </c>
      <c r="P29" s="276" t="s">
        <v>114</v>
      </c>
      <c r="Q29" s="258">
        <v>3</v>
      </c>
      <c r="R29" s="258">
        <v>4</v>
      </c>
      <c r="S29" s="275">
        <v>133.33333333333331</v>
      </c>
      <c r="T29" s="277">
        <v>3</v>
      </c>
      <c r="U29" s="78">
        <v>1</v>
      </c>
      <c r="V29" s="275">
        <v>33.333333333333329</v>
      </c>
      <c r="W29" s="258">
        <v>3</v>
      </c>
      <c r="X29" s="258">
        <v>1</v>
      </c>
      <c r="Y29" s="275">
        <v>33.333333333333329</v>
      </c>
      <c r="Z29" s="258">
        <v>3</v>
      </c>
      <c r="AA29" s="258">
        <v>0</v>
      </c>
      <c r="AB29" s="278">
        <v>0</v>
      </c>
      <c r="AC29" s="82"/>
    </row>
    <row r="30" spans="1:29">
      <c r="A30" s="255" t="s">
        <v>70</v>
      </c>
      <c r="B30" s="274">
        <v>16</v>
      </c>
      <c r="C30" s="75">
        <v>13</v>
      </c>
      <c r="D30" s="275">
        <v>81.25</v>
      </c>
      <c r="E30" s="258">
        <v>16</v>
      </c>
      <c r="F30" s="258">
        <v>13</v>
      </c>
      <c r="G30" s="275">
        <v>81.25</v>
      </c>
      <c r="H30" s="256">
        <v>2</v>
      </c>
      <c r="I30" s="256">
        <v>2</v>
      </c>
      <c r="J30" s="275">
        <v>100</v>
      </c>
      <c r="K30" s="258">
        <v>1</v>
      </c>
      <c r="L30" s="258">
        <v>0</v>
      </c>
      <c r="M30" s="275">
        <v>0</v>
      </c>
      <c r="N30" s="258">
        <v>0</v>
      </c>
      <c r="O30" s="258">
        <v>0</v>
      </c>
      <c r="P30" s="276" t="s">
        <v>114</v>
      </c>
      <c r="Q30" s="258">
        <v>16</v>
      </c>
      <c r="R30" s="258">
        <v>12</v>
      </c>
      <c r="S30" s="275">
        <v>75</v>
      </c>
      <c r="T30" s="277">
        <v>12</v>
      </c>
      <c r="U30" s="78">
        <v>6</v>
      </c>
      <c r="V30" s="275">
        <v>50</v>
      </c>
      <c r="W30" s="258">
        <v>12</v>
      </c>
      <c r="X30" s="258">
        <v>6</v>
      </c>
      <c r="Y30" s="275">
        <v>50</v>
      </c>
      <c r="Z30" s="258">
        <v>12</v>
      </c>
      <c r="AA30" s="258">
        <v>6</v>
      </c>
      <c r="AB30" s="278">
        <v>50</v>
      </c>
      <c r="AC30" s="82"/>
    </row>
    <row r="31" spans="1:29" s="91" customFormat="1">
      <c r="A31" s="255" t="s">
        <v>71</v>
      </c>
      <c r="B31" s="274">
        <v>1</v>
      </c>
      <c r="C31" s="75">
        <v>1</v>
      </c>
      <c r="D31" s="275">
        <v>100</v>
      </c>
      <c r="E31" s="258">
        <v>0</v>
      </c>
      <c r="F31" s="258">
        <v>0</v>
      </c>
      <c r="G31" s="275" t="s">
        <v>114</v>
      </c>
      <c r="H31" s="256">
        <v>0</v>
      </c>
      <c r="I31" s="256">
        <v>0</v>
      </c>
      <c r="J31" s="275" t="s">
        <v>114</v>
      </c>
      <c r="K31" s="258">
        <v>0</v>
      </c>
      <c r="L31" s="258">
        <v>0</v>
      </c>
      <c r="M31" s="275" t="s">
        <v>114</v>
      </c>
      <c r="N31" s="258">
        <v>0</v>
      </c>
      <c r="O31" s="258">
        <v>0</v>
      </c>
      <c r="P31" s="276" t="s">
        <v>114</v>
      </c>
      <c r="Q31" s="258">
        <v>0</v>
      </c>
      <c r="R31" s="258">
        <v>0</v>
      </c>
      <c r="S31" s="275" t="s">
        <v>114</v>
      </c>
      <c r="T31" s="277">
        <v>1</v>
      </c>
      <c r="U31" s="78">
        <v>1</v>
      </c>
      <c r="V31" s="275">
        <v>100</v>
      </c>
      <c r="W31" s="258">
        <v>0</v>
      </c>
      <c r="X31" s="258">
        <v>0</v>
      </c>
      <c r="Y31" s="275" t="s">
        <v>114</v>
      </c>
      <c r="Z31" s="258">
        <v>0</v>
      </c>
      <c r="AA31" s="258">
        <v>0</v>
      </c>
      <c r="AB31" s="278" t="s">
        <v>114</v>
      </c>
      <c r="AC31" s="90"/>
    </row>
    <row r="32" spans="1:29">
      <c r="A32" s="255" t="s">
        <v>72</v>
      </c>
      <c r="B32" s="274">
        <v>0</v>
      </c>
      <c r="C32" s="75">
        <v>0</v>
      </c>
      <c r="D32" s="275" t="s">
        <v>114</v>
      </c>
      <c r="E32" s="258">
        <v>0</v>
      </c>
      <c r="F32" s="258">
        <v>0</v>
      </c>
      <c r="G32" s="275" t="s">
        <v>114</v>
      </c>
      <c r="H32" s="256">
        <v>0</v>
      </c>
      <c r="I32" s="256">
        <v>0</v>
      </c>
      <c r="J32" s="275" t="s">
        <v>114</v>
      </c>
      <c r="K32" s="258">
        <v>0</v>
      </c>
      <c r="L32" s="258">
        <v>0</v>
      </c>
      <c r="M32" s="275" t="s">
        <v>114</v>
      </c>
      <c r="N32" s="258">
        <v>0</v>
      </c>
      <c r="O32" s="258">
        <v>0</v>
      </c>
      <c r="P32" s="276" t="s">
        <v>114</v>
      </c>
      <c r="Q32" s="258">
        <v>0</v>
      </c>
      <c r="R32" s="258">
        <v>0</v>
      </c>
      <c r="S32" s="275" t="s">
        <v>114</v>
      </c>
      <c r="T32" s="277">
        <v>0</v>
      </c>
      <c r="U32" s="78">
        <v>0</v>
      </c>
      <c r="V32" s="275" t="s">
        <v>114</v>
      </c>
      <c r="W32" s="258">
        <v>0</v>
      </c>
      <c r="X32" s="258">
        <v>0</v>
      </c>
      <c r="Y32" s="275" t="s">
        <v>114</v>
      </c>
      <c r="Z32" s="258">
        <v>0</v>
      </c>
      <c r="AA32" s="258">
        <v>0</v>
      </c>
      <c r="AB32" s="278" t="s">
        <v>114</v>
      </c>
      <c r="AC32" s="82"/>
    </row>
    <row r="33" spans="1:29">
      <c r="A33" s="255" t="s">
        <v>73</v>
      </c>
      <c r="B33" s="274">
        <v>13</v>
      </c>
      <c r="C33" s="75">
        <v>21</v>
      </c>
      <c r="D33" s="275">
        <v>161.53846153846155</v>
      </c>
      <c r="E33" s="258">
        <v>13</v>
      </c>
      <c r="F33" s="258">
        <v>21</v>
      </c>
      <c r="G33" s="275">
        <v>161.53846153846155</v>
      </c>
      <c r="H33" s="256">
        <v>2</v>
      </c>
      <c r="I33" s="256">
        <v>7</v>
      </c>
      <c r="J33" s="275">
        <v>350</v>
      </c>
      <c r="K33" s="258">
        <v>1</v>
      </c>
      <c r="L33" s="258">
        <v>0</v>
      </c>
      <c r="M33" s="275">
        <v>0</v>
      </c>
      <c r="N33" s="258">
        <v>0</v>
      </c>
      <c r="O33" s="258">
        <v>0</v>
      </c>
      <c r="P33" s="276" t="s">
        <v>114</v>
      </c>
      <c r="Q33" s="258">
        <v>11</v>
      </c>
      <c r="R33" s="258">
        <v>21</v>
      </c>
      <c r="S33" s="275">
        <v>190.90909090909091</v>
      </c>
      <c r="T33" s="277">
        <v>4</v>
      </c>
      <c r="U33" s="78">
        <v>5</v>
      </c>
      <c r="V33" s="275">
        <v>125</v>
      </c>
      <c r="W33" s="258">
        <v>4</v>
      </c>
      <c r="X33" s="258">
        <v>5</v>
      </c>
      <c r="Y33" s="275">
        <v>125</v>
      </c>
      <c r="Z33" s="258">
        <v>4</v>
      </c>
      <c r="AA33" s="258">
        <v>5</v>
      </c>
      <c r="AB33" s="278">
        <v>125</v>
      </c>
      <c r="AC33" s="82"/>
    </row>
    <row r="34" spans="1:29">
      <c r="A34" s="255" t="s">
        <v>74</v>
      </c>
      <c r="B34" s="274">
        <v>4</v>
      </c>
      <c r="C34" s="75">
        <v>3</v>
      </c>
      <c r="D34" s="275">
        <v>75</v>
      </c>
      <c r="E34" s="258">
        <v>4</v>
      </c>
      <c r="F34" s="258">
        <v>3</v>
      </c>
      <c r="G34" s="275">
        <v>75</v>
      </c>
      <c r="H34" s="256">
        <v>2</v>
      </c>
      <c r="I34" s="256">
        <v>1</v>
      </c>
      <c r="J34" s="275">
        <v>50</v>
      </c>
      <c r="K34" s="258">
        <v>0</v>
      </c>
      <c r="L34" s="258">
        <v>0</v>
      </c>
      <c r="M34" s="275" t="s">
        <v>114</v>
      </c>
      <c r="N34" s="258">
        <v>0</v>
      </c>
      <c r="O34" s="258">
        <v>0</v>
      </c>
      <c r="P34" s="276" t="s">
        <v>114</v>
      </c>
      <c r="Q34" s="258">
        <v>4</v>
      </c>
      <c r="R34" s="258">
        <v>3</v>
      </c>
      <c r="S34" s="275">
        <v>75</v>
      </c>
      <c r="T34" s="277">
        <v>2</v>
      </c>
      <c r="U34" s="78">
        <v>2</v>
      </c>
      <c r="V34" s="275">
        <v>100</v>
      </c>
      <c r="W34" s="258">
        <v>2</v>
      </c>
      <c r="X34" s="258">
        <v>2</v>
      </c>
      <c r="Y34" s="275">
        <v>100</v>
      </c>
      <c r="Z34" s="258">
        <v>2</v>
      </c>
      <c r="AA34" s="258">
        <v>2</v>
      </c>
      <c r="AB34" s="278">
        <v>100</v>
      </c>
    </row>
    <row r="35" spans="1:29">
      <c r="A35" s="260" t="s">
        <v>106</v>
      </c>
      <c r="B35" s="274">
        <v>7</v>
      </c>
      <c r="C35" s="75">
        <v>2</v>
      </c>
      <c r="D35" s="275">
        <v>28.571428571428569</v>
      </c>
      <c r="E35" s="258">
        <v>5</v>
      </c>
      <c r="F35" s="258">
        <v>0</v>
      </c>
      <c r="G35" s="275">
        <v>0</v>
      </c>
      <c r="H35" s="256">
        <v>1</v>
      </c>
      <c r="I35" s="256">
        <v>0</v>
      </c>
      <c r="J35" s="275">
        <v>0</v>
      </c>
      <c r="K35" s="258">
        <v>1</v>
      </c>
      <c r="L35" s="258">
        <v>0</v>
      </c>
      <c r="M35" s="275">
        <v>0</v>
      </c>
      <c r="N35" s="258">
        <v>0</v>
      </c>
      <c r="O35" s="258">
        <v>0</v>
      </c>
      <c r="P35" s="276" t="s">
        <v>114</v>
      </c>
      <c r="Q35" s="258">
        <v>4</v>
      </c>
      <c r="R35" s="258">
        <v>0</v>
      </c>
      <c r="S35" s="275">
        <v>0</v>
      </c>
      <c r="T35" s="277">
        <v>4</v>
      </c>
      <c r="U35" s="78">
        <v>0</v>
      </c>
      <c r="V35" s="275">
        <v>0</v>
      </c>
      <c r="W35" s="258">
        <v>2</v>
      </c>
      <c r="X35" s="258">
        <v>0</v>
      </c>
      <c r="Y35" s="275">
        <v>0</v>
      </c>
      <c r="Z35" s="258">
        <v>2</v>
      </c>
      <c r="AA35" s="258">
        <v>0</v>
      </c>
      <c r="AB35" s="278">
        <v>0</v>
      </c>
    </row>
    <row r="36" spans="1:29">
      <c r="A36" s="260" t="s">
        <v>76</v>
      </c>
      <c r="B36" s="274">
        <v>15</v>
      </c>
      <c r="C36" s="75">
        <v>16</v>
      </c>
      <c r="D36" s="275">
        <v>106.66666666666667</v>
      </c>
      <c r="E36" s="258">
        <v>15</v>
      </c>
      <c r="F36" s="258">
        <v>16</v>
      </c>
      <c r="G36" s="275">
        <v>106.66666666666667</v>
      </c>
      <c r="H36" s="256">
        <v>4</v>
      </c>
      <c r="I36" s="256">
        <v>4</v>
      </c>
      <c r="J36" s="275">
        <v>100</v>
      </c>
      <c r="K36" s="258">
        <v>3</v>
      </c>
      <c r="L36" s="258">
        <v>3</v>
      </c>
      <c r="M36" s="275">
        <v>100</v>
      </c>
      <c r="N36" s="258">
        <v>2</v>
      </c>
      <c r="O36" s="258">
        <v>1</v>
      </c>
      <c r="P36" s="276">
        <v>50</v>
      </c>
      <c r="Q36" s="258">
        <v>14</v>
      </c>
      <c r="R36" s="258">
        <v>15</v>
      </c>
      <c r="S36" s="275">
        <v>107.14285714285714</v>
      </c>
      <c r="T36" s="277">
        <v>9</v>
      </c>
      <c r="U36" s="78">
        <v>10</v>
      </c>
      <c r="V36" s="275">
        <v>111.11111111111111</v>
      </c>
      <c r="W36" s="258">
        <v>9</v>
      </c>
      <c r="X36" s="258">
        <v>10</v>
      </c>
      <c r="Y36" s="275">
        <v>111.11111111111111</v>
      </c>
      <c r="Z36" s="258">
        <v>6</v>
      </c>
      <c r="AA36" s="258">
        <v>7</v>
      </c>
      <c r="AB36" s="278">
        <v>116.66666666666667</v>
      </c>
    </row>
    <row r="37" spans="1:29">
      <c r="A37" s="260" t="s">
        <v>77</v>
      </c>
      <c r="B37" s="274">
        <v>0</v>
      </c>
      <c r="C37" s="75">
        <v>0</v>
      </c>
      <c r="D37" s="275" t="s">
        <v>114</v>
      </c>
      <c r="E37" s="258">
        <v>0</v>
      </c>
      <c r="F37" s="258">
        <v>0</v>
      </c>
      <c r="G37" s="275" t="s">
        <v>114</v>
      </c>
      <c r="H37" s="256">
        <v>0</v>
      </c>
      <c r="I37" s="256">
        <v>0</v>
      </c>
      <c r="J37" s="275" t="s">
        <v>114</v>
      </c>
      <c r="K37" s="258">
        <v>0</v>
      </c>
      <c r="L37" s="258">
        <v>0</v>
      </c>
      <c r="M37" s="275" t="s">
        <v>114</v>
      </c>
      <c r="N37" s="258">
        <v>0</v>
      </c>
      <c r="O37" s="258">
        <v>0</v>
      </c>
      <c r="P37" s="276" t="s">
        <v>114</v>
      </c>
      <c r="Q37" s="258">
        <v>0</v>
      </c>
      <c r="R37" s="258">
        <v>0</v>
      </c>
      <c r="S37" s="275" t="s">
        <v>114</v>
      </c>
      <c r="T37" s="277">
        <v>0</v>
      </c>
      <c r="U37" s="78">
        <v>0</v>
      </c>
      <c r="V37" s="275" t="s">
        <v>114</v>
      </c>
      <c r="W37" s="258">
        <v>0</v>
      </c>
      <c r="X37" s="258">
        <v>0</v>
      </c>
      <c r="Y37" s="275" t="s">
        <v>114</v>
      </c>
      <c r="Z37" s="258">
        <v>0</v>
      </c>
      <c r="AA37" s="258">
        <v>0</v>
      </c>
      <c r="AB37" s="278" t="s">
        <v>114</v>
      </c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fitToWidth="0" fitToHeight="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I18"/>
  <sheetViews>
    <sheetView view="pageBreakPreview" topLeftCell="A7" zoomScale="80" zoomScaleNormal="70" zoomScaleSheetLayoutView="80" workbookViewId="0">
      <selection activeCell="F16" sqref="F15:F16"/>
    </sheetView>
  </sheetViews>
  <sheetFormatPr defaultColWidth="8" defaultRowHeight="13.2"/>
  <cols>
    <col min="1" max="1" width="60.33203125" style="3" customWidth="1"/>
    <col min="2" max="3" width="23" style="3" customWidth="1"/>
    <col min="4" max="4" width="13.6640625" style="3" customWidth="1"/>
    <col min="5" max="5" width="13.33203125" style="3" customWidth="1"/>
    <col min="6" max="16384" width="8" style="3"/>
  </cols>
  <sheetData>
    <row r="1" spans="1:9" ht="52.5" customHeight="1">
      <c r="A1" s="283" t="s">
        <v>107</v>
      </c>
      <c r="B1" s="283"/>
      <c r="C1" s="283"/>
      <c r="D1" s="283"/>
      <c r="E1" s="283"/>
    </row>
    <row r="2" spans="1:9" ht="29.25" customHeight="1">
      <c r="A2" s="349" t="s">
        <v>40</v>
      </c>
      <c r="B2" s="349"/>
      <c r="C2" s="349"/>
      <c r="D2" s="349"/>
      <c r="E2" s="349"/>
    </row>
    <row r="3" spans="1:9" s="4" customFormat="1" ht="23.25" customHeight="1">
      <c r="A3" s="288" t="s">
        <v>0</v>
      </c>
      <c r="B3" s="314" t="s">
        <v>143</v>
      </c>
      <c r="C3" s="314" t="s">
        <v>144</v>
      </c>
      <c r="D3" s="315" t="s">
        <v>2</v>
      </c>
      <c r="E3" s="316"/>
    </row>
    <row r="4" spans="1:9" s="4" customFormat="1" ht="27.6">
      <c r="A4" s="289"/>
      <c r="B4" s="285"/>
      <c r="C4" s="285"/>
      <c r="D4" s="5" t="s">
        <v>3</v>
      </c>
      <c r="E4" s="6" t="s">
        <v>108</v>
      </c>
    </row>
    <row r="5" spans="1:9" s="9" customFormat="1" ht="15.75" customHeight="1">
      <c r="A5" s="7" t="s">
        <v>5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>
      <c r="A6" s="10" t="s">
        <v>96</v>
      </c>
      <c r="B6" s="250">
        <v>360</v>
      </c>
      <c r="C6" s="250">
        <v>432</v>
      </c>
      <c r="D6" s="20">
        <v>120</v>
      </c>
      <c r="E6" s="248">
        <v>72</v>
      </c>
      <c r="I6" s="12"/>
    </row>
    <row r="7" spans="1:9" s="4" customFormat="1" ht="29.25" customHeight="1">
      <c r="A7" s="10" t="s">
        <v>109</v>
      </c>
      <c r="B7" s="250">
        <v>213</v>
      </c>
      <c r="C7" s="250">
        <v>267</v>
      </c>
      <c r="D7" s="20">
        <v>125.35211267605635</v>
      </c>
      <c r="E7" s="248">
        <v>54</v>
      </c>
      <c r="I7" s="12"/>
    </row>
    <row r="8" spans="1:9" s="4" customFormat="1" ht="48.75" customHeight="1">
      <c r="A8" s="13" t="s">
        <v>110</v>
      </c>
      <c r="B8" s="250">
        <v>40</v>
      </c>
      <c r="C8" s="250">
        <v>47</v>
      </c>
      <c r="D8" s="20">
        <v>117.5</v>
      </c>
      <c r="E8" s="248">
        <v>7</v>
      </c>
      <c r="I8" s="12"/>
    </row>
    <row r="9" spans="1:9" s="4" customFormat="1" ht="34.5" customHeight="1">
      <c r="A9" s="14" t="s">
        <v>99</v>
      </c>
      <c r="B9" s="250">
        <v>9</v>
      </c>
      <c r="C9" s="250">
        <v>7</v>
      </c>
      <c r="D9" s="20">
        <v>77.777777777777786</v>
      </c>
      <c r="E9" s="248">
        <v>-2</v>
      </c>
      <c r="I9" s="12"/>
    </row>
    <row r="10" spans="1:9" s="4" customFormat="1" ht="48.75" customHeight="1">
      <c r="A10" s="14" t="s">
        <v>100</v>
      </c>
      <c r="B10" s="250">
        <v>2</v>
      </c>
      <c r="C10" s="250">
        <v>3</v>
      </c>
      <c r="D10" s="20">
        <v>150</v>
      </c>
      <c r="E10" s="248">
        <v>1</v>
      </c>
      <c r="I10" s="12"/>
    </row>
    <row r="11" spans="1:9" s="4" customFormat="1" ht="54.75" customHeight="1">
      <c r="A11" s="14" t="s">
        <v>111</v>
      </c>
      <c r="B11" s="279">
        <v>187</v>
      </c>
      <c r="C11" s="279">
        <v>233</v>
      </c>
      <c r="D11" s="20">
        <v>124.59893048128343</v>
      </c>
      <c r="E11" s="248">
        <v>46</v>
      </c>
      <c r="I11" s="12"/>
    </row>
    <row r="12" spans="1:9" s="4" customFormat="1" ht="12.75" customHeight="1">
      <c r="A12" s="303" t="s">
        <v>6</v>
      </c>
      <c r="B12" s="304"/>
      <c r="C12" s="304"/>
      <c r="D12" s="304"/>
      <c r="E12" s="304"/>
      <c r="I12" s="12"/>
    </row>
    <row r="13" spans="1:9" s="4" customFormat="1" ht="18" customHeight="1">
      <c r="A13" s="305"/>
      <c r="B13" s="306"/>
      <c r="C13" s="306"/>
      <c r="D13" s="306"/>
      <c r="E13" s="306"/>
      <c r="I13" s="12"/>
    </row>
    <row r="14" spans="1:9" s="4" customFormat="1" ht="20.25" customHeight="1">
      <c r="A14" s="288" t="s">
        <v>0</v>
      </c>
      <c r="B14" s="291" t="s">
        <v>145</v>
      </c>
      <c r="C14" s="291" t="s">
        <v>146</v>
      </c>
      <c r="D14" s="315" t="s">
        <v>2</v>
      </c>
      <c r="E14" s="316"/>
      <c r="I14" s="12"/>
    </row>
    <row r="15" spans="1:9" ht="35.25" customHeight="1">
      <c r="A15" s="289"/>
      <c r="B15" s="291"/>
      <c r="C15" s="291"/>
      <c r="D15" s="21" t="s">
        <v>3</v>
      </c>
      <c r="E15" s="6" t="s">
        <v>112</v>
      </c>
      <c r="I15" s="12"/>
    </row>
    <row r="16" spans="1:9" ht="28.5" customHeight="1">
      <c r="A16" s="10" t="s">
        <v>96</v>
      </c>
      <c r="B16" s="251">
        <v>282</v>
      </c>
      <c r="C16" s="251">
        <v>214</v>
      </c>
      <c r="D16" s="20">
        <v>75.886524822695037</v>
      </c>
      <c r="E16" s="252">
        <v>-68</v>
      </c>
      <c r="I16" s="12"/>
    </row>
    <row r="17" spans="1:9" ht="25.5" customHeight="1">
      <c r="A17" s="1" t="s">
        <v>97</v>
      </c>
      <c r="B17" s="251">
        <v>136</v>
      </c>
      <c r="C17" s="251">
        <v>79</v>
      </c>
      <c r="D17" s="20">
        <v>58.088235294117652</v>
      </c>
      <c r="E17" s="252">
        <v>-57</v>
      </c>
      <c r="I17" s="12"/>
    </row>
    <row r="18" spans="1:9" ht="30" customHeight="1">
      <c r="A18" s="1" t="s">
        <v>102</v>
      </c>
      <c r="B18" s="251">
        <v>109</v>
      </c>
      <c r="C18" s="251">
        <v>58</v>
      </c>
      <c r="D18" s="20">
        <v>53.211009174311933</v>
      </c>
      <c r="E18" s="252">
        <v>-51</v>
      </c>
      <c r="I18" s="12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B81"/>
  <sheetViews>
    <sheetView view="pageBreakPreview" zoomScale="90" zoomScaleNormal="90" zoomScaleSheetLayoutView="90" workbookViewId="0">
      <selection activeCell="B6" sqref="B6:AB35"/>
    </sheetView>
  </sheetViews>
  <sheetFormatPr defaultColWidth="9.109375" defaultRowHeight="13.8"/>
  <cols>
    <col min="1" max="1" width="20.6640625" style="54" customWidth="1"/>
    <col min="2" max="2" width="11.5546875" style="54" customWidth="1"/>
    <col min="3" max="4" width="10.44140625" style="54" customWidth="1"/>
    <col min="5" max="13" width="9.6640625" style="54" customWidth="1"/>
    <col min="14" max="15" width="8" style="54" customWidth="1"/>
    <col min="16" max="16" width="9.88671875" style="54" customWidth="1"/>
    <col min="17" max="17" width="8.33203125" style="54" customWidth="1"/>
    <col min="18" max="18" width="8.109375" style="54" customWidth="1"/>
    <col min="19" max="19" width="10" style="54" customWidth="1"/>
    <col min="20" max="21" width="8" style="54" customWidth="1"/>
    <col min="22" max="22" width="8.44140625" style="54" customWidth="1"/>
    <col min="23" max="24" width="8.88671875" style="54" customWidth="1"/>
    <col min="25" max="25" width="8.6640625" style="54" customWidth="1"/>
    <col min="26" max="26" width="8.109375" style="54" customWidth="1"/>
    <col min="27" max="16384" width="9.109375" style="54"/>
  </cols>
  <sheetData>
    <row r="1" spans="1:28" s="30" customFormat="1" ht="57.75" customHeight="1">
      <c r="A1" s="29"/>
      <c r="B1" s="350" t="s">
        <v>147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AB1" s="184" t="s">
        <v>26</v>
      </c>
    </row>
    <row r="2" spans="1:28" s="33" customFormat="1" ht="14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4" t="s">
        <v>9</v>
      </c>
      <c r="N2" s="31"/>
      <c r="O2" s="31"/>
      <c r="P2" s="31"/>
      <c r="Q2" s="32"/>
      <c r="R2" s="32"/>
      <c r="S2" s="32"/>
      <c r="T2" s="32"/>
      <c r="U2" s="32"/>
      <c r="V2" s="32"/>
      <c r="X2" s="32"/>
      <c r="Y2" s="34"/>
      <c r="Z2" s="34"/>
      <c r="AA2" s="34"/>
      <c r="AB2" s="34" t="s">
        <v>9</v>
      </c>
    </row>
    <row r="3" spans="1:28" s="35" customFormat="1" ht="60" customHeight="1">
      <c r="A3" s="307"/>
      <c r="B3" s="295" t="s">
        <v>31</v>
      </c>
      <c r="C3" s="295"/>
      <c r="D3" s="295"/>
      <c r="E3" s="295" t="s">
        <v>11</v>
      </c>
      <c r="F3" s="295"/>
      <c r="G3" s="295"/>
      <c r="H3" s="295" t="s">
        <v>23</v>
      </c>
      <c r="I3" s="295"/>
      <c r="J3" s="295"/>
      <c r="K3" s="295" t="s">
        <v>14</v>
      </c>
      <c r="L3" s="295"/>
      <c r="M3" s="295"/>
      <c r="N3" s="295" t="s">
        <v>15</v>
      </c>
      <c r="O3" s="295"/>
      <c r="P3" s="295"/>
      <c r="Q3" s="299" t="s">
        <v>13</v>
      </c>
      <c r="R3" s="300"/>
      <c r="S3" s="301"/>
      <c r="T3" s="299" t="s">
        <v>32</v>
      </c>
      <c r="U3" s="300"/>
      <c r="V3" s="301"/>
      <c r="W3" s="295" t="s">
        <v>16</v>
      </c>
      <c r="X3" s="295"/>
      <c r="Y3" s="295"/>
      <c r="Z3" s="295" t="s">
        <v>22</v>
      </c>
      <c r="AA3" s="295"/>
      <c r="AB3" s="295"/>
    </row>
    <row r="4" spans="1:28" s="36" customFormat="1" ht="26.25" customHeight="1">
      <c r="A4" s="308"/>
      <c r="B4" s="170" t="s">
        <v>1</v>
      </c>
      <c r="C4" s="170" t="s">
        <v>113</v>
      </c>
      <c r="D4" s="65" t="s">
        <v>3</v>
      </c>
      <c r="E4" s="170" t="s">
        <v>1</v>
      </c>
      <c r="F4" s="170" t="s">
        <v>113</v>
      </c>
      <c r="G4" s="65" t="s">
        <v>3</v>
      </c>
      <c r="H4" s="170" t="s">
        <v>1</v>
      </c>
      <c r="I4" s="170" t="s">
        <v>113</v>
      </c>
      <c r="J4" s="65" t="s">
        <v>3</v>
      </c>
      <c r="K4" s="170" t="s">
        <v>1</v>
      </c>
      <c r="L4" s="170" t="s">
        <v>113</v>
      </c>
      <c r="M4" s="65" t="s">
        <v>3</v>
      </c>
      <c r="N4" s="170" t="s">
        <v>1</v>
      </c>
      <c r="O4" s="170" t="s">
        <v>113</v>
      </c>
      <c r="P4" s="65" t="s">
        <v>3</v>
      </c>
      <c r="Q4" s="170" t="s">
        <v>1</v>
      </c>
      <c r="R4" s="170" t="s">
        <v>113</v>
      </c>
      <c r="S4" s="65" t="s">
        <v>3</v>
      </c>
      <c r="T4" s="170" t="s">
        <v>1</v>
      </c>
      <c r="U4" s="170" t="s">
        <v>113</v>
      </c>
      <c r="V4" s="65" t="s">
        <v>3</v>
      </c>
      <c r="W4" s="170" t="s">
        <v>1</v>
      </c>
      <c r="X4" s="170" t="s">
        <v>113</v>
      </c>
      <c r="Y4" s="65" t="s">
        <v>3</v>
      </c>
      <c r="Z4" s="170" t="s">
        <v>1</v>
      </c>
      <c r="AA4" s="170" t="s">
        <v>113</v>
      </c>
      <c r="AB4" s="65" t="s">
        <v>3</v>
      </c>
    </row>
    <row r="5" spans="1:28" s="39" customFormat="1" ht="11.25" customHeight="1">
      <c r="A5" s="37" t="s">
        <v>5</v>
      </c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  <c r="I5" s="38">
        <v>8</v>
      </c>
      <c r="J5" s="38">
        <v>9</v>
      </c>
      <c r="K5" s="38">
        <v>10</v>
      </c>
      <c r="L5" s="38">
        <v>11</v>
      </c>
      <c r="M5" s="38">
        <v>12</v>
      </c>
      <c r="N5" s="38">
        <v>13</v>
      </c>
      <c r="O5" s="38">
        <v>14</v>
      </c>
      <c r="P5" s="38">
        <v>15</v>
      </c>
      <c r="Q5" s="38">
        <v>16</v>
      </c>
      <c r="R5" s="38">
        <v>17</v>
      </c>
      <c r="S5" s="38">
        <v>18</v>
      </c>
      <c r="T5" s="38">
        <v>19</v>
      </c>
      <c r="U5" s="38">
        <v>20</v>
      </c>
      <c r="V5" s="38">
        <v>21</v>
      </c>
      <c r="W5" s="38">
        <v>22</v>
      </c>
      <c r="X5" s="38">
        <v>23</v>
      </c>
      <c r="Y5" s="38">
        <v>24</v>
      </c>
      <c r="Z5" s="38">
        <v>25</v>
      </c>
      <c r="AA5" s="38">
        <v>26</v>
      </c>
      <c r="AB5" s="38">
        <v>27</v>
      </c>
    </row>
    <row r="6" spans="1:28" s="44" customFormat="1" ht="16.5" customHeight="1">
      <c r="A6" s="40" t="s">
        <v>4</v>
      </c>
      <c r="B6" s="261">
        <v>360</v>
      </c>
      <c r="C6" s="261">
        <v>432</v>
      </c>
      <c r="D6" s="262">
        <v>120</v>
      </c>
      <c r="E6" s="261">
        <v>213</v>
      </c>
      <c r="F6" s="261">
        <v>267</v>
      </c>
      <c r="G6" s="262">
        <v>125.35211267605635</v>
      </c>
      <c r="H6" s="261">
        <v>40</v>
      </c>
      <c r="I6" s="261">
        <v>47</v>
      </c>
      <c r="J6" s="262">
        <v>117.5</v>
      </c>
      <c r="K6" s="261">
        <v>9</v>
      </c>
      <c r="L6" s="261">
        <v>7</v>
      </c>
      <c r="M6" s="262">
        <v>77.777777777777786</v>
      </c>
      <c r="N6" s="261">
        <v>2</v>
      </c>
      <c r="O6" s="261">
        <v>3</v>
      </c>
      <c r="P6" s="262">
        <v>150</v>
      </c>
      <c r="Q6" s="261">
        <v>187</v>
      </c>
      <c r="R6" s="261">
        <v>233</v>
      </c>
      <c r="S6" s="262">
        <v>124.59893048128343</v>
      </c>
      <c r="T6" s="261">
        <v>282</v>
      </c>
      <c r="U6" s="261">
        <v>214</v>
      </c>
      <c r="V6" s="262">
        <v>75.886524822695037</v>
      </c>
      <c r="W6" s="261">
        <v>136</v>
      </c>
      <c r="X6" s="261">
        <v>79</v>
      </c>
      <c r="Y6" s="262">
        <v>58.088235294117652</v>
      </c>
      <c r="Z6" s="261">
        <v>109</v>
      </c>
      <c r="AA6" s="261">
        <v>58</v>
      </c>
      <c r="AB6" s="262">
        <v>53.211009174311933</v>
      </c>
    </row>
    <row r="7" spans="1:28" s="51" customFormat="1" ht="16.5" customHeight="1">
      <c r="A7" s="255" t="s">
        <v>49</v>
      </c>
      <c r="B7" s="280">
        <v>206</v>
      </c>
      <c r="C7" s="96">
        <v>261</v>
      </c>
      <c r="D7" s="264">
        <v>126.6990291262136</v>
      </c>
      <c r="E7" s="256">
        <v>100</v>
      </c>
      <c r="F7" s="256">
        <v>147</v>
      </c>
      <c r="G7" s="264">
        <v>147</v>
      </c>
      <c r="H7" s="265">
        <v>15</v>
      </c>
      <c r="I7" s="263">
        <v>23</v>
      </c>
      <c r="J7" s="264">
        <v>153.33333333333334</v>
      </c>
      <c r="K7" s="256">
        <v>4</v>
      </c>
      <c r="L7" s="256">
        <v>3</v>
      </c>
      <c r="M7" s="264">
        <v>75</v>
      </c>
      <c r="N7" s="256">
        <v>1</v>
      </c>
      <c r="O7" s="256">
        <v>1</v>
      </c>
      <c r="P7" s="264">
        <v>100</v>
      </c>
      <c r="Q7" s="256">
        <v>89</v>
      </c>
      <c r="R7" s="256">
        <v>120</v>
      </c>
      <c r="S7" s="264">
        <v>134.83146067415731</v>
      </c>
      <c r="T7" s="281">
        <v>171</v>
      </c>
      <c r="U7" s="263">
        <v>145</v>
      </c>
      <c r="V7" s="264">
        <v>84.795321637426895</v>
      </c>
      <c r="W7" s="256">
        <v>65</v>
      </c>
      <c r="X7" s="256">
        <v>38</v>
      </c>
      <c r="Y7" s="264">
        <v>58.461538461538467</v>
      </c>
      <c r="Z7" s="256">
        <v>55</v>
      </c>
      <c r="AA7" s="256">
        <v>30</v>
      </c>
      <c r="AB7" s="264">
        <v>54.54545454545454</v>
      </c>
    </row>
    <row r="8" spans="1:28" s="52" customFormat="1" ht="16.5" customHeight="1">
      <c r="A8" s="257" t="s">
        <v>50</v>
      </c>
      <c r="B8" s="280">
        <v>57</v>
      </c>
      <c r="C8" s="96">
        <v>62</v>
      </c>
      <c r="D8" s="264">
        <v>108.77192982456141</v>
      </c>
      <c r="E8" s="282">
        <v>49</v>
      </c>
      <c r="F8" s="282">
        <v>51</v>
      </c>
      <c r="G8" s="264">
        <v>104.08163265306123</v>
      </c>
      <c r="H8" s="265">
        <v>8</v>
      </c>
      <c r="I8" s="263">
        <v>10</v>
      </c>
      <c r="J8" s="264">
        <v>125</v>
      </c>
      <c r="K8" s="282">
        <v>2</v>
      </c>
      <c r="L8" s="282">
        <v>0</v>
      </c>
      <c r="M8" s="264">
        <v>0</v>
      </c>
      <c r="N8" s="282">
        <v>0</v>
      </c>
      <c r="O8" s="282">
        <v>1</v>
      </c>
      <c r="P8" s="264" t="s">
        <v>114</v>
      </c>
      <c r="Q8" s="282">
        <v>40</v>
      </c>
      <c r="R8" s="282">
        <v>46</v>
      </c>
      <c r="S8" s="264">
        <v>114.99999999999999</v>
      </c>
      <c r="T8" s="281">
        <v>45</v>
      </c>
      <c r="U8" s="263">
        <v>19</v>
      </c>
      <c r="V8" s="264">
        <v>42.222222222222221</v>
      </c>
      <c r="W8" s="282">
        <v>35</v>
      </c>
      <c r="X8" s="282">
        <v>17</v>
      </c>
      <c r="Y8" s="264">
        <v>48.571428571428569</v>
      </c>
      <c r="Z8" s="282">
        <v>30</v>
      </c>
      <c r="AA8" s="282">
        <v>11</v>
      </c>
      <c r="AB8" s="264">
        <v>36.666666666666664</v>
      </c>
    </row>
    <row r="9" spans="1:28" s="51" customFormat="1" ht="16.5" customHeight="1">
      <c r="A9" s="259" t="s">
        <v>103</v>
      </c>
      <c r="B9" s="280">
        <v>11</v>
      </c>
      <c r="C9" s="96">
        <v>15</v>
      </c>
      <c r="D9" s="264">
        <v>136.36363636363635</v>
      </c>
      <c r="E9" s="282">
        <v>5</v>
      </c>
      <c r="F9" s="282">
        <v>8</v>
      </c>
      <c r="G9" s="264">
        <v>160</v>
      </c>
      <c r="H9" s="265">
        <v>1</v>
      </c>
      <c r="I9" s="263">
        <v>1</v>
      </c>
      <c r="J9" s="264">
        <v>100</v>
      </c>
      <c r="K9" s="282">
        <v>0</v>
      </c>
      <c r="L9" s="282">
        <v>0</v>
      </c>
      <c r="M9" s="264" t="s">
        <v>114</v>
      </c>
      <c r="N9" s="282">
        <v>0</v>
      </c>
      <c r="O9" s="282">
        <v>0</v>
      </c>
      <c r="P9" s="264" t="s">
        <v>114</v>
      </c>
      <c r="Q9" s="282">
        <v>3</v>
      </c>
      <c r="R9" s="282">
        <v>8</v>
      </c>
      <c r="S9" s="264">
        <v>266.66666666666663</v>
      </c>
      <c r="T9" s="281">
        <v>9</v>
      </c>
      <c r="U9" s="263">
        <v>8</v>
      </c>
      <c r="V9" s="264">
        <v>88.888888888888886</v>
      </c>
      <c r="W9" s="282">
        <v>3</v>
      </c>
      <c r="X9" s="282">
        <v>1</v>
      </c>
      <c r="Y9" s="264">
        <v>33.333333333333329</v>
      </c>
      <c r="Z9" s="282">
        <v>3</v>
      </c>
      <c r="AA9" s="282">
        <v>1</v>
      </c>
      <c r="AB9" s="264">
        <v>33.333333333333329</v>
      </c>
    </row>
    <row r="10" spans="1:28" s="51" customFormat="1" ht="16.5" customHeight="1">
      <c r="A10" s="259" t="s">
        <v>52</v>
      </c>
      <c r="B10" s="280">
        <v>20</v>
      </c>
      <c r="C10" s="96">
        <v>14</v>
      </c>
      <c r="D10" s="264">
        <v>70</v>
      </c>
      <c r="E10" s="282">
        <v>17</v>
      </c>
      <c r="F10" s="282">
        <v>10</v>
      </c>
      <c r="G10" s="264">
        <v>58.82352941176471</v>
      </c>
      <c r="H10" s="265">
        <v>7</v>
      </c>
      <c r="I10" s="263">
        <v>2</v>
      </c>
      <c r="J10" s="264">
        <v>28.571428571428569</v>
      </c>
      <c r="K10" s="282">
        <v>0</v>
      </c>
      <c r="L10" s="282">
        <v>1</v>
      </c>
      <c r="M10" s="264" t="s">
        <v>114</v>
      </c>
      <c r="N10" s="282">
        <v>0</v>
      </c>
      <c r="O10" s="282">
        <v>0</v>
      </c>
      <c r="P10" s="264" t="s">
        <v>114</v>
      </c>
      <c r="Q10" s="282">
        <v>17</v>
      </c>
      <c r="R10" s="282">
        <v>10</v>
      </c>
      <c r="S10" s="264">
        <v>58.82352941176471</v>
      </c>
      <c r="T10" s="281">
        <v>11</v>
      </c>
      <c r="U10" s="263">
        <v>8</v>
      </c>
      <c r="V10" s="264">
        <v>72.727272727272734</v>
      </c>
      <c r="W10" s="282">
        <v>8</v>
      </c>
      <c r="X10" s="282">
        <v>4</v>
      </c>
      <c r="Y10" s="264">
        <v>50</v>
      </c>
      <c r="Z10" s="282">
        <v>3</v>
      </c>
      <c r="AA10" s="282">
        <v>3</v>
      </c>
      <c r="AB10" s="264">
        <v>100</v>
      </c>
    </row>
    <row r="11" spans="1:28" s="51" customFormat="1" ht="16.5" customHeight="1">
      <c r="A11" s="259" t="s">
        <v>53</v>
      </c>
      <c r="B11" s="280">
        <v>6</v>
      </c>
      <c r="C11" s="96">
        <v>9</v>
      </c>
      <c r="D11" s="264">
        <v>150</v>
      </c>
      <c r="E11" s="282">
        <v>2</v>
      </c>
      <c r="F11" s="282">
        <v>2</v>
      </c>
      <c r="G11" s="264">
        <v>100</v>
      </c>
      <c r="H11" s="265">
        <v>0</v>
      </c>
      <c r="I11" s="263">
        <v>0</v>
      </c>
      <c r="J11" s="264" t="s">
        <v>114</v>
      </c>
      <c r="K11" s="282">
        <v>0</v>
      </c>
      <c r="L11" s="282">
        <v>0</v>
      </c>
      <c r="M11" s="264" t="s">
        <v>114</v>
      </c>
      <c r="N11" s="282">
        <v>0</v>
      </c>
      <c r="O11" s="282">
        <v>0</v>
      </c>
      <c r="P11" s="264" t="s">
        <v>114</v>
      </c>
      <c r="Q11" s="282">
        <v>1</v>
      </c>
      <c r="R11" s="282">
        <v>2</v>
      </c>
      <c r="S11" s="264">
        <v>200</v>
      </c>
      <c r="T11" s="281">
        <v>5</v>
      </c>
      <c r="U11" s="263">
        <v>6</v>
      </c>
      <c r="V11" s="264">
        <v>120</v>
      </c>
      <c r="W11" s="282">
        <v>1</v>
      </c>
      <c r="X11" s="282">
        <v>0</v>
      </c>
      <c r="Y11" s="264">
        <v>0</v>
      </c>
      <c r="Z11" s="282">
        <v>1</v>
      </c>
      <c r="AA11" s="282">
        <v>0</v>
      </c>
      <c r="AB11" s="264">
        <v>0</v>
      </c>
    </row>
    <row r="12" spans="1:28" s="51" customFormat="1" ht="16.5" customHeight="1">
      <c r="A12" s="259" t="s">
        <v>104</v>
      </c>
      <c r="B12" s="280">
        <v>3</v>
      </c>
      <c r="C12" s="96">
        <v>3</v>
      </c>
      <c r="D12" s="264">
        <v>100</v>
      </c>
      <c r="E12" s="282">
        <v>2</v>
      </c>
      <c r="F12" s="282">
        <v>2</v>
      </c>
      <c r="G12" s="264">
        <v>100</v>
      </c>
      <c r="H12" s="265">
        <v>0</v>
      </c>
      <c r="I12" s="263">
        <v>0</v>
      </c>
      <c r="J12" s="264" t="s">
        <v>114</v>
      </c>
      <c r="K12" s="282">
        <v>0</v>
      </c>
      <c r="L12" s="282">
        <v>0</v>
      </c>
      <c r="M12" s="264" t="s">
        <v>114</v>
      </c>
      <c r="N12" s="282">
        <v>0</v>
      </c>
      <c r="O12" s="282">
        <v>0</v>
      </c>
      <c r="P12" s="264" t="s">
        <v>114</v>
      </c>
      <c r="Q12" s="282">
        <v>2</v>
      </c>
      <c r="R12" s="282">
        <v>2</v>
      </c>
      <c r="S12" s="264">
        <v>100</v>
      </c>
      <c r="T12" s="281">
        <v>1</v>
      </c>
      <c r="U12" s="263">
        <v>1</v>
      </c>
      <c r="V12" s="264">
        <v>100</v>
      </c>
      <c r="W12" s="282">
        <v>0</v>
      </c>
      <c r="X12" s="282">
        <v>0</v>
      </c>
      <c r="Y12" s="264" t="s">
        <v>114</v>
      </c>
      <c r="Z12" s="282">
        <v>0</v>
      </c>
      <c r="AA12" s="282">
        <v>0</v>
      </c>
      <c r="AB12" s="264" t="s">
        <v>114</v>
      </c>
    </row>
    <row r="13" spans="1:28" s="51" customFormat="1" ht="16.5" customHeight="1">
      <c r="A13" s="259" t="s">
        <v>55</v>
      </c>
      <c r="B13" s="280">
        <v>15</v>
      </c>
      <c r="C13" s="96">
        <v>15</v>
      </c>
      <c r="D13" s="264">
        <v>100</v>
      </c>
      <c r="E13" s="282">
        <v>7</v>
      </c>
      <c r="F13" s="282">
        <v>6</v>
      </c>
      <c r="G13" s="264">
        <v>85.714285714285708</v>
      </c>
      <c r="H13" s="265">
        <v>3</v>
      </c>
      <c r="I13" s="263">
        <v>2</v>
      </c>
      <c r="J13" s="264">
        <v>66.666666666666657</v>
      </c>
      <c r="K13" s="282">
        <v>0</v>
      </c>
      <c r="L13" s="282">
        <v>0</v>
      </c>
      <c r="M13" s="264" t="s">
        <v>114</v>
      </c>
      <c r="N13" s="282">
        <v>0</v>
      </c>
      <c r="O13" s="282">
        <v>0</v>
      </c>
      <c r="P13" s="264" t="s">
        <v>114</v>
      </c>
      <c r="Q13" s="282">
        <v>7</v>
      </c>
      <c r="R13" s="282">
        <v>6</v>
      </c>
      <c r="S13" s="264">
        <v>85.714285714285708</v>
      </c>
      <c r="T13" s="281">
        <v>12</v>
      </c>
      <c r="U13" s="263">
        <v>7</v>
      </c>
      <c r="V13" s="264">
        <v>58.333333333333336</v>
      </c>
      <c r="W13" s="282">
        <v>5</v>
      </c>
      <c r="X13" s="282">
        <v>2</v>
      </c>
      <c r="Y13" s="264">
        <v>40</v>
      </c>
      <c r="Z13" s="282">
        <v>4</v>
      </c>
      <c r="AA13" s="282">
        <v>1</v>
      </c>
      <c r="AB13" s="264">
        <v>25</v>
      </c>
    </row>
    <row r="14" spans="1:28" s="51" customFormat="1" ht="16.5" customHeight="1">
      <c r="A14" s="259" t="s">
        <v>56</v>
      </c>
      <c r="B14" s="280">
        <v>0</v>
      </c>
      <c r="C14" s="96">
        <v>0</v>
      </c>
      <c r="D14" s="264" t="s">
        <v>114</v>
      </c>
      <c r="E14" s="282">
        <v>0</v>
      </c>
      <c r="F14" s="282">
        <v>0</v>
      </c>
      <c r="G14" s="264" t="s">
        <v>114</v>
      </c>
      <c r="H14" s="265">
        <v>0</v>
      </c>
      <c r="I14" s="263">
        <v>0</v>
      </c>
      <c r="J14" s="264" t="s">
        <v>114</v>
      </c>
      <c r="K14" s="282">
        <v>0</v>
      </c>
      <c r="L14" s="282">
        <v>0</v>
      </c>
      <c r="M14" s="264" t="s">
        <v>114</v>
      </c>
      <c r="N14" s="282">
        <v>0</v>
      </c>
      <c r="O14" s="282">
        <v>0</v>
      </c>
      <c r="P14" s="264" t="s">
        <v>114</v>
      </c>
      <c r="Q14" s="282">
        <v>0</v>
      </c>
      <c r="R14" s="282">
        <v>0</v>
      </c>
      <c r="S14" s="264" t="s">
        <v>114</v>
      </c>
      <c r="T14" s="281">
        <v>0</v>
      </c>
      <c r="U14" s="263">
        <v>0</v>
      </c>
      <c r="V14" s="264" t="s">
        <v>114</v>
      </c>
      <c r="W14" s="282">
        <v>0</v>
      </c>
      <c r="X14" s="282">
        <v>0</v>
      </c>
      <c r="Y14" s="264" t="s">
        <v>114</v>
      </c>
      <c r="Z14" s="282">
        <v>0</v>
      </c>
      <c r="AA14" s="282">
        <v>0</v>
      </c>
      <c r="AB14" s="264" t="s">
        <v>114</v>
      </c>
    </row>
    <row r="15" spans="1:28" s="51" customFormat="1" ht="16.5" customHeight="1">
      <c r="A15" s="259" t="s">
        <v>57</v>
      </c>
      <c r="B15" s="280">
        <v>5</v>
      </c>
      <c r="C15" s="96">
        <v>3</v>
      </c>
      <c r="D15" s="264">
        <v>60</v>
      </c>
      <c r="E15" s="282">
        <v>3</v>
      </c>
      <c r="F15" s="282">
        <v>1</v>
      </c>
      <c r="G15" s="264">
        <v>33.333333333333329</v>
      </c>
      <c r="H15" s="265">
        <v>0</v>
      </c>
      <c r="I15" s="263">
        <v>1</v>
      </c>
      <c r="J15" s="264" t="s">
        <v>114</v>
      </c>
      <c r="K15" s="282">
        <v>0</v>
      </c>
      <c r="L15" s="282">
        <v>0</v>
      </c>
      <c r="M15" s="264" t="s">
        <v>114</v>
      </c>
      <c r="N15" s="282">
        <v>0</v>
      </c>
      <c r="O15" s="282">
        <v>0</v>
      </c>
      <c r="P15" s="264" t="s">
        <v>114</v>
      </c>
      <c r="Q15" s="282">
        <v>2</v>
      </c>
      <c r="R15" s="282">
        <v>1</v>
      </c>
      <c r="S15" s="264">
        <v>50</v>
      </c>
      <c r="T15" s="281">
        <v>4</v>
      </c>
      <c r="U15" s="263">
        <v>0</v>
      </c>
      <c r="V15" s="264">
        <v>0</v>
      </c>
      <c r="W15" s="282">
        <v>2</v>
      </c>
      <c r="X15" s="282">
        <v>0</v>
      </c>
      <c r="Y15" s="264">
        <v>0</v>
      </c>
      <c r="Z15" s="282">
        <v>1</v>
      </c>
      <c r="AA15" s="282">
        <v>0</v>
      </c>
      <c r="AB15" s="264">
        <v>0</v>
      </c>
    </row>
    <row r="16" spans="1:28" s="51" customFormat="1" ht="16.5" customHeight="1">
      <c r="A16" s="259" t="s">
        <v>58</v>
      </c>
      <c r="B16" s="280">
        <v>1</v>
      </c>
      <c r="C16" s="96">
        <v>3</v>
      </c>
      <c r="D16" s="264">
        <v>300</v>
      </c>
      <c r="E16" s="282">
        <v>0</v>
      </c>
      <c r="F16" s="282">
        <v>3</v>
      </c>
      <c r="G16" s="264" t="s">
        <v>114</v>
      </c>
      <c r="H16" s="265">
        <v>0</v>
      </c>
      <c r="I16" s="263">
        <v>0</v>
      </c>
      <c r="J16" s="264" t="s">
        <v>114</v>
      </c>
      <c r="K16" s="282">
        <v>0</v>
      </c>
      <c r="L16" s="282">
        <v>0</v>
      </c>
      <c r="M16" s="264" t="s">
        <v>114</v>
      </c>
      <c r="N16" s="282">
        <v>0</v>
      </c>
      <c r="O16" s="282">
        <v>0</v>
      </c>
      <c r="P16" s="264" t="s">
        <v>114</v>
      </c>
      <c r="Q16" s="282">
        <v>0</v>
      </c>
      <c r="R16" s="282">
        <v>3</v>
      </c>
      <c r="S16" s="264" t="s">
        <v>114</v>
      </c>
      <c r="T16" s="281">
        <v>0</v>
      </c>
      <c r="U16" s="263">
        <v>1</v>
      </c>
      <c r="V16" s="264" t="s">
        <v>114</v>
      </c>
      <c r="W16" s="282">
        <v>0</v>
      </c>
      <c r="X16" s="282">
        <v>1</v>
      </c>
      <c r="Y16" s="264" t="s">
        <v>114</v>
      </c>
      <c r="Z16" s="282">
        <v>0</v>
      </c>
      <c r="AA16" s="282">
        <v>1</v>
      </c>
      <c r="AB16" s="264" t="s">
        <v>114</v>
      </c>
    </row>
    <row r="17" spans="1:28" s="51" customFormat="1" ht="16.5" customHeight="1">
      <c r="A17" s="259" t="s">
        <v>59</v>
      </c>
      <c r="B17" s="280">
        <v>2</v>
      </c>
      <c r="C17" s="96">
        <v>3</v>
      </c>
      <c r="D17" s="264">
        <v>150</v>
      </c>
      <c r="E17" s="282">
        <v>1</v>
      </c>
      <c r="F17" s="282">
        <v>2</v>
      </c>
      <c r="G17" s="264">
        <v>200</v>
      </c>
      <c r="H17" s="265">
        <v>0</v>
      </c>
      <c r="I17" s="263">
        <v>1</v>
      </c>
      <c r="J17" s="264" t="s">
        <v>114</v>
      </c>
      <c r="K17" s="282">
        <v>1</v>
      </c>
      <c r="L17" s="282">
        <v>1</v>
      </c>
      <c r="M17" s="264">
        <v>100</v>
      </c>
      <c r="N17" s="282">
        <v>0</v>
      </c>
      <c r="O17" s="282">
        <v>0</v>
      </c>
      <c r="P17" s="264" t="s">
        <v>114</v>
      </c>
      <c r="Q17" s="282">
        <v>1</v>
      </c>
      <c r="R17" s="282">
        <v>2</v>
      </c>
      <c r="S17" s="264">
        <v>200</v>
      </c>
      <c r="T17" s="281">
        <v>2</v>
      </c>
      <c r="U17" s="263">
        <v>2</v>
      </c>
      <c r="V17" s="264">
        <v>100</v>
      </c>
      <c r="W17" s="282">
        <v>1</v>
      </c>
      <c r="X17" s="282">
        <v>1</v>
      </c>
      <c r="Y17" s="264">
        <v>100</v>
      </c>
      <c r="Z17" s="282">
        <v>1</v>
      </c>
      <c r="AA17" s="282">
        <v>1</v>
      </c>
      <c r="AB17" s="264">
        <v>100</v>
      </c>
    </row>
    <row r="18" spans="1:28" s="51" customFormat="1" ht="16.5" customHeight="1">
      <c r="A18" s="259" t="s">
        <v>60</v>
      </c>
      <c r="B18" s="280">
        <v>1</v>
      </c>
      <c r="C18" s="96">
        <v>2</v>
      </c>
      <c r="D18" s="264">
        <v>200</v>
      </c>
      <c r="E18" s="282">
        <v>0</v>
      </c>
      <c r="F18" s="282">
        <v>1</v>
      </c>
      <c r="G18" s="264" t="s">
        <v>114</v>
      </c>
      <c r="H18" s="265">
        <v>0</v>
      </c>
      <c r="I18" s="263">
        <v>0</v>
      </c>
      <c r="J18" s="264" t="s">
        <v>114</v>
      </c>
      <c r="K18" s="282">
        <v>0</v>
      </c>
      <c r="L18" s="282">
        <v>0</v>
      </c>
      <c r="M18" s="264" t="s">
        <v>114</v>
      </c>
      <c r="N18" s="282">
        <v>0</v>
      </c>
      <c r="O18" s="282">
        <v>0</v>
      </c>
      <c r="P18" s="264" t="s">
        <v>114</v>
      </c>
      <c r="Q18" s="282">
        <v>0</v>
      </c>
      <c r="R18" s="282">
        <v>1</v>
      </c>
      <c r="S18" s="264" t="s">
        <v>114</v>
      </c>
      <c r="T18" s="281">
        <v>1</v>
      </c>
      <c r="U18" s="263">
        <v>1</v>
      </c>
      <c r="V18" s="264">
        <v>100</v>
      </c>
      <c r="W18" s="282">
        <v>0</v>
      </c>
      <c r="X18" s="282">
        <v>0</v>
      </c>
      <c r="Y18" s="264" t="s">
        <v>114</v>
      </c>
      <c r="Z18" s="282">
        <v>0</v>
      </c>
      <c r="AA18" s="282">
        <v>0</v>
      </c>
      <c r="AB18" s="264" t="s">
        <v>114</v>
      </c>
    </row>
    <row r="19" spans="1:28" s="51" customFormat="1" ht="16.5" customHeight="1">
      <c r="A19" s="259" t="s">
        <v>61</v>
      </c>
      <c r="B19" s="280">
        <v>6</v>
      </c>
      <c r="C19" s="96">
        <v>3</v>
      </c>
      <c r="D19" s="264">
        <v>50</v>
      </c>
      <c r="E19" s="282">
        <v>5</v>
      </c>
      <c r="F19" s="282">
        <v>3</v>
      </c>
      <c r="G19" s="264">
        <v>60</v>
      </c>
      <c r="H19" s="265">
        <v>1</v>
      </c>
      <c r="I19" s="263">
        <v>0</v>
      </c>
      <c r="J19" s="264">
        <v>0</v>
      </c>
      <c r="K19" s="282">
        <v>0</v>
      </c>
      <c r="L19" s="282">
        <v>0</v>
      </c>
      <c r="M19" s="264" t="s">
        <v>114</v>
      </c>
      <c r="N19" s="282">
        <v>0</v>
      </c>
      <c r="O19" s="282">
        <v>0</v>
      </c>
      <c r="P19" s="264" t="s">
        <v>114</v>
      </c>
      <c r="Q19" s="282">
        <v>5</v>
      </c>
      <c r="R19" s="282">
        <v>3</v>
      </c>
      <c r="S19" s="264">
        <v>60</v>
      </c>
      <c r="T19" s="281">
        <v>2</v>
      </c>
      <c r="U19" s="263">
        <v>1</v>
      </c>
      <c r="V19" s="264">
        <v>50</v>
      </c>
      <c r="W19" s="282">
        <v>2</v>
      </c>
      <c r="X19" s="282">
        <v>1</v>
      </c>
      <c r="Y19" s="264">
        <v>50</v>
      </c>
      <c r="Z19" s="282">
        <v>2</v>
      </c>
      <c r="AA19" s="282">
        <v>0</v>
      </c>
      <c r="AB19" s="264">
        <v>0</v>
      </c>
    </row>
    <row r="20" spans="1:28" s="51" customFormat="1" ht="16.5" customHeight="1">
      <c r="A20" s="259" t="s">
        <v>62</v>
      </c>
      <c r="B20" s="280">
        <v>0</v>
      </c>
      <c r="C20" s="96">
        <v>0</v>
      </c>
      <c r="D20" s="264" t="s">
        <v>114</v>
      </c>
      <c r="E20" s="282">
        <v>0</v>
      </c>
      <c r="F20" s="282">
        <v>0</v>
      </c>
      <c r="G20" s="264" t="s">
        <v>114</v>
      </c>
      <c r="H20" s="265">
        <v>0</v>
      </c>
      <c r="I20" s="263">
        <v>0</v>
      </c>
      <c r="J20" s="264" t="s">
        <v>114</v>
      </c>
      <c r="K20" s="282">
        <v>0</v>
      </c>
      <c r="L20" s="282">
        <v>0</v>
      </c>
      <c r="M20" s="264" t="s">
        <v>114</v>
      </c>
      <c r="N20" s="282">
        <v>0</v>
      </c>
      <c r="O20" s="282">
        <v>0</v>
      </c>
      <c r="P20" s="264" t="s">
        <v>114</v>
      </c>
      <c r="Q20" s="282">
        <v>0</v>
      </c>
      <c r="R20" s="282">
        <v>0</v>
      </c>
      <c r="S20" s="264" t="s">
        <v>114</v>
      </c>
      <c r="T20" s="281">
        <v>0</v>
      </c>
      <c r="U20" s="263">
        <v>0</v>
      </c>
      <c r="V20" s="264" t="s">
        <v>114</v>
      </c>
      <c r="W20" s="282">
        <v>0</v>
      </c>
      <c r="X20" s="282">
        <v>0</v>
      </c>
      <c r="Y20" s="264" t="s">
        <v>114</v>
      </c>
      <c r="Z20" s="282">
        <v>0</v>
      </c>
      <c r="AA20" s="282">
        <v>0</v>
      </c>
      <c r="AB20" s="264" t="s">
        <v>114</v>
      </c>
    </row>
    <row r="21" spans="1:28" s="51" customFormat="1" ht="16.5" customHeight="1">
      <c r="A21" s="259" t="s">
        <v>63</v>
      </c>
      <c r="B21" s="280">
        <v>1</v>
      </c>
      <c r="C21" s="96">
        <v>0</v>
      </c>
      <c r="D21" s="264">
        <v>0</v>
      </c>
      <c r="E21" s="282">
        <v>1</v>
      </c>
      <c r="F21" s="282">
        <v>0</v>
      </c>
      <c r="G21" s="264">
        <v>0</v>
      </c>
      <c r="H21" s="265">
        <v>1</v>
      </c>
      <c r="I21" s="263">
        <v>0</v>
      </c>
      <c r="J21" s="264">
        <v>0</v>
      </c>
      <c r="K21" s="282">
        <v>0</v>
      </c>
      <c r="L21" s="282">
        <v>0</v>
      </c>
      <c r="M21" s="264" t="s">
        <v>114</v>
      </c>
      <c r="N21" s="282">
        <v>0</v>
      </c>
      <c r="O21" s="282">
        <v>0</v>
      </c>
      <c r="P21" s="264" t="s">
        <v>114</v>
      </c>
      <c r="Q21" s="282">
        <v>1</v>
      </c>
      <c r="R21" s="282">
        <v>0</v>
      </c>
      <c r="S21" s="264">
        <v>0</v>
      </c>
      <c r="T21" s="281">
        <v>0</v>
      </c>
      <c r="U21" s="263">
        <v>0</v>
      </c>
      <c r="V21" s="264" t="s">
        <v>114</v>
      </c>
      <c r="W21" s="282">
        <v>0</v>
      </c>
      <c r="X21" s="282">
        <v>0</v>
      </c>
      <c r="Y21" s="264" t="s">
        <v>114</v>
      </c>
      <c r="Z21" s="282">
        <v>0</v>
      </c>
      <c r="AA21" s="282">
        <v>0</v>
      </c>
      <c r="AB21" s="264" t="s">
        <v>114</v>
      </c>
    </row>
    <row r="22" spans="1:28" s="51" customFormat="1" ht="16.5" customHeight="1">
      <c r="A22" s="255" t="s">
        <v>64</v>
      </c>
      <c r="B22" s="280">
        <v>4</v>
      </c>
      <c r="C22" s="96">
        <v>6</v>
      </c>
      <c r="D22" s="264">
        <v>150</v>
      </c>
      <c r="E22" s="282">
        <v>3</v>
      </c>
      <c r="F22" s="282">
        <v>5</v>
      </c>
      <c r="G22" s="264">
        <v>166.66666666666669</v>
      </c>
      <c r="H22" s="265">
        <v>0</v>
      </c>
      <c r="I22" s="263">
        <v>0</v>
      </c>
      <c r="J22" s="264" t="s">
        <v>114</v>
      </c>
      <c r="K22" s="282">
        <v>0</v>
      </c>
      <c r="L22" s="282">
        <v>0</v>
      </c>
      <c r="M22" s="264" t="s">
        <v>114</v>
      </c>
      <c r="N22" s="282">
        <v>0</v>
      </c>
      <c r="O22" s="282">
        <v>0</v>
      </c>
      <c r="P22" s="264" t="s">
        <v>114</v>
      </c>
      <c r="Q22" s="282">
        <v>3</v>
      </c>
      <c r="R22" s="282">
        <v>5</v>
      </c>
      <c r="S22" s="264">
        <v>166.66666666666669</v>
      </c>
      <c r="T22" s="281">
        <v>4</v>
      </c>
      <c r="U22" s="263">
        <v>2</v>
      </c>
      <c r="V22" s="264">
        <v>50</v>
      </c>
      <c r="W22" s="282">
        <v>3</v>
      </c>
      <c r="X22" s="282">
        <v>2</v>
      </c>
      <c r="Y22" s="264">
        <v>66.666666666666657</v>
      </c>
      <c r="Z22" s="282">
        <v>2</v>
      </c>
      <c r="AA22" s="282">
        <v>1</v>
      </c>
      <c r="AB22" s="264">
        <v>50</v>
      </c>
    </row>
    <row r="23" spans="1:28" s="51" customFormat="1" ht="16.5" customHeight="1">
      <c r="A23" s="255" t="s">
        <v>105</v>
      </c>
      <c r="B23" s="280">
        <v>2</v>
      </c>
      <c r="C23" s="96">
        <v>5</v>
      </c>
      <c r="D23" s="264">
        <v>250</v>
      </c>
      <c r="E23" s="282">
        <v>2</v>
      </c>
      <c r="F23" s="282">
        <v>5</v>
      </c>
      <c r="G23" s="264">
        <v>250</v>
      </c>
      <c r="H23" s="265">
        <v>0</v>
      </c>
      <c r="I23" s="263">
        <v>2</v>
      </c>
      <c r="J23" s="264" t="s">
        <v>114</v>
      </c>
      <c r="K23" s="282">
        <v>0</v>
      </c>
      <c r="L23" s="282">
        <v>2</v>
      </c>
      <c r="M23" s="264" t="s">
        <v>114</v>
      </c>
      <c r="N23" s="282">
        <v>1</v>
      </c>
      <c r="O23" s="282">
        <v>1</v>
      </c>
      <c r="P23" s="264">
        <v>100</v>
      </c>
      <c r="Q23" s="282">
        <v>2</v>
      </c>
      <c r="R23" s="282">
        <v>5</v>
      </c>
      <c r="S23" s="264">
        <v>250</v>
      </c>
      <c r="T23" s="281">
        <v>2</v>
      </c>
      <c r="U23" s="263">
        <v>3</v>
      </c>
      <c r="V23" s="264">
        <v>150</v>
      </c>
      <c r="W23" s="282">
        <v>2</v>
      </c>
      <c r="X23" s="282">
        <v>3</v>
      </c>
      <c r="Y23" s="264">
        <v>150</v>
      </c>
      <c r="Z23" s="282">
        <v>1</v>
      </c>
      <c r="AA23" s="282">
        <v>2</v>
      </c>
      <c r="AB23" s="264">
        <v>200</v>
      </c>
    </row>
    <row r="24" spans="1:28" s="51" customFormat="1" ht="16.5" customHeight="1">
      <c r="A24" s="255" t="s">
        <v>66</v>
      </c>
      <c r="B24" s="280">
        <v>3</v>
      </c>
      <c r="C24" s="96">
        <v>3</v>
      </c>
      <c r="D24" s="264">
        <v>100</v>
      </c>
      <c r="E24" s="282">
        <v>3</v>
      </c>
      <c r="F24" s="282">
        <v>3</v>
      </c>
      <c r="G24" s="264">
        <v>100</v>
      </c>
      <c r="H24" s="265">
        <v>1</v>
      </c>
      <c r="I24" s="263">
        <v>0</v>
      </c>
      <c r="J24" s="264">
        <v>0</v>
      </c>
      <c r="K24" s="282">
        <v>0</v>
      </c>
      <c r="L24" s="282">
        <v>0</v>
      </c>
      <c r="M24" s="264" t="s">
        <v>114</v>
      </c>
      <c r="N24" s="282">
        <v>0</v>
      </c>
      <c r="O24" s="282">
        <v>0</v>
      </c>
      <c r="P24" s="264" t="s">
        <v>114</v>
      </c>
      <c r="Q24" s="282">
        <v>1</v>
      </c>
      <c r="R24" s="282">
        <v>3</v>
      </c>
      <c r="S24" s="264">
        <v>300</v>
      </c>
      <c r="T24" s="281">
        <v>1</v>
      </c>
      <c r="U24" s="263">
        <v>2</v>
      </c>
      <c r="V24" s="264">
        <v>200</v>
      </c>
      <c r="W24" s="282">
        <v>1</v>
      </c>
      <c r="X24" s="282">
        <v>2</v>
      </c>
      <c r="Y24" s="264">
        <v>200</v>
      </c>
      <c r="Z24" s="282">
        <v>1</v>
      </c>
      <c r="AA24" s="282">
        <v>1</v>
      </c>
      <c r="AB24" s="264">
        <v>100</v>
      </c>
    </row>
    <row r="25" spans="1:28" s="51" customFormat="1" ht="16.5" customHeight="1">
      <c r="A25" s="255" t="s">
        <v>67</v>
      </c>
      <c r="B25" s="280">
        <v>5</v>
      </c>
      <c r="C25" s="96">
        <v>3</v>
      </c>
      <c r="D25" s="264">
        <v>60</v>
      </c>
      <c r="E25" s="282">
        <v>4</v>
      </c>
      <c r="F25" s="282">
        <v>2</v>
      </c>
      <c r="G25" s="264">
        <v>50</v>
      </c>
      <c r="H25" s="265">
        <v>1</v>
      </c>
      <c r="I25" s="263">
        <v>0</v>
      </c>
      <c r="J25" s="264">
        <v>0</v>
      </c>
      <c r="K25" s="282">
        <v>0</v>
      </c>
      <c r="L25" s="282">
        <v>0</v>
      </c>
      <c r="M25" s="264" t="s">
        <v>114</v>
      </c>
      <c r="N25" s="282">
        <v>0</v>
      </c>
      <c r="O25" s="282">
        <v>0</v>
      </c>
      <c r="P25" s="264" t="s">
        <v>114</v>
      </c>
      <c r="Q25" s="282">
        <v>4</v>
      </c>
      <c r="R25" s="282">
        <v>1</v>
      </c>
      <c r="S25" s="264">
        <v>25</v>
      </c>
      <c r="T25" s="281">
        <v>4</v>
      </c>
      <c r="U25" s="263">
        <v>0</v>
      </c>
      <c r="V25" s="264">
        <v>0</v>
      </c>
      <c r="W25" s="282">
        <v>3</v>
      </c>
      <c r="X25" s="282">
        <v>0</v>
      </c>
      <c r="Y25" s="264">
        <v>0</v>
      </c>
      <c r="Z25" s="282">
        <v>2</v>
      </c>
      <c r="AA25" s="282">
        <v>0</v>
      </c>
      <c r="AB25" s="264">
        <v>0</v>
      </c>
    </row>
    <row r="26" spans="1:28" s="51" customFormat="1" ht="16.5" customHeight="1">
      <c r="A26" s="255" t="s">
        <v>68</v>
      </c>
      <c r="B26" s="280">
        <v>1</v>
      </c>
      <c r="C26" s="96">
        <v>0</v>
      </c>
      <c r="D26" s="264">
        <v>0</v>
      </c>
      <c r="E26" s="282">
        <v>1</v>
      </c>
      <c r="F26" s="282">
        <v>0</v>
      </c>
      <c r="G26" s="264">
        <v>0</v>
      </c>
      <c r="H26" s="265">
        <v>1</v>
      </c>
      <c r="I26" s="263">
        <v>0</v>
      </c>
      <c r="J26" s="264">
        <v>0</v>
      </c>
      <c r="K26" s="282">
        <v>1</v>
      </c>
      <c r="L26" s="282">
        <v>0</v>
      </c>
      <c r="M26" s="264">
        <v>0</v>
      </c>
      <c r="N26" s="282">
        <v>0</v>
      </c>
      <c r="O26" s="282">
        <v>0</v>
      </c>
      <c r="P26" s="264" t="s">
        <v>114</v>
      </c>
      <c r="Q26" s="282">
        <v>1</v>
      </c>
      <c r="R26" s="282">
        <v>0</v>
      </c>
      <c r="S26" s="264">
        <v>0</v>
      </c>
      <c r="T26" s="281">
        <v>0</v>
      </c>
      <c r="U26" s="263">
        <v>0</v>
      </c>
      <c r="V26" s="264" t="s">
        <v>114</v>
      </c>
      <c r="W26" s="282">
        <v>0</v>
      </c>
      <c r="X26" s="282">
        <v>0</v>
      </c>
      <c r="Y26" s="264" t="s">
        <v>114</v>
      </c>
      <c r="Z26" s="282">
        <v>0</v>
      </c>
      <c r="AA26" s="282">
        <v>0</v>
      </c>
      <c r="AB26" s="264" t="s">
        <v>114</v>
      </c>
    </row>
    <row r="27" spans="1:28" s="51" customFormat="1" ht="16.5" customHeight="1">
      <c r="A27" s="255" t="s">
        <v>69</v>
      </c>
      <c r="B27" s="280">
        <v>3</v>
      </c>
      <c r="C27" s="96">
        <v>10</v>
      </c>
      <c r="D27" s="264">
        <v>333.33333333333337</v>
      </c>
      <c r="E27" s="282">
        <v>3</v>
      </c>
      <c r="F27" s="282">
        <v>9</v>
      </c>
      <c r="G27" s="264">
        <v>300</v>
      </c>
      <c r="H27" s="265">
        <v>0</v>
      </c>
      <c r="I27" s="263">
        <v>3</v>
      </c>
      <c r="J27" s="264" t="s">
        <v>114</v>
      </c>
      <c r="K27" s="282">
        <v>1</v>
      </c>
      <c r="L27" s="282">
        <v>0</v>
      </c>
      <c r="M27" s="264">
        <v>0</v>
      </c>
      <c r="N27" s="282">
        <v>0</v>
      </c>
      <c r="O27" s="282">
        <v>0</v>
      </c>
      <c r="P27" s="264" t="s">
        <v>114</v>
      </c>
      <c r="Q27" s="282">
        <v>3</v>
      </c>
      <c r="R27" s="282">
        <v>8</v>
      </c>
      <c r="S27" s="264">
        <v>266.66666666666663</v>
      </c>
      <c r="T27" s="281">
        <v>3</v>
      </c>
      <c r="U27" s="263">
        <v>4</v>
      </c>
      <c r="V27" s="264">
        <v>133.33333333333331</v>
      </c>
      <c r="W27" s="282">
        <v>3</v>
      </c>
      <c r="X27" s="282">
        <v>3</v>
      </c>
      <c r="Y27" s="264">
        <v>100</v>
      </c>
      <c r="Z27" s="282">
        <v>1</v>
      </c>
      <c r="AA27" s="282">
        <v>3</v>
      </c>
      <c r="AB27" s="264">
        <v>300</v>
      </c>
    </row>
    <row r="28" spans="1:28" s="51" customFormat="1" ht="16.5" customHeight="1">
      <c r="A28" s="255" t="s">
        <v>70</v>
      </c>
      <c r="B28" s="280">
        <v>2</v>
      </c>
      <c r="C28" s="96">
        <v>2</v>
      </c>
      <c r="D28" s="264">
        <v>100</v>
      </c>
      <c r="E28" s="282">
        <v>2</v>
      </c>
      <c r="F28" s="282">
        <v>1</v>
      </c>
      <c r="G28" s="264">
        <v>50</v>
      </c>
      <c r="H28" s="265">
        <v>1</v>
      </c>
      <c r="I28" s="263">
        <v>0</v>
      </c>
      <c r="J28" s="264">
        <v>0</v>
      </c>
      <c r="K28" s="282">
        <v>0</v>
      </c>
      <c r="L28" s="282">
        <v>0</v>
      </c>
      <c r="M28" s="264" t="s">
        <v>114</v>
      </c>
      <c r="N28" s="282">
        <v>0</v>
      </c>
      <c r="O28" s="282">
        <v>0</v>
      </c>
      <c r="P28" s="264" t="s">
        <v>114</v>
      </c>
      <c r="Q28" s="282">
        <v>2</v>
      </c>
      <c r="R28" s="282">
        <v>1</v>
      </c>
      <c r="S28" s="264">
        <v>50</v>
      </c>
      <c r="T28" s="281">
        <v>0</v>
      </c>
      <c r="U28" s="263">
        <v>0</v>
      </c>
      <c r="V28" s="264" t="s">
        <v>114</v>
      </c>
      <c r="W28" s="282">
        <v>0</v>
      </c>
      <c r="X28" s="282">
        <v>0</v>
      </c>
      <c r="Y28" s="264" t="s">
        <v>114</v>
      </c>
      <c r="Z28" s="282">
        <v>0</v>
      </c>
      <c r="AA28" s="282">
        <v>0</v>
      </c>
      <c r="AB28" s="264" t="s">
        <v>114</v>
      </c>
    </row>
    <row r="29" spans="1:28" s="51" customFormat="1" ht="16.5" customHeight="1">
      <c r="A29" s="255" t="s">
        <v>71</v>
      </c>
      <c r="B29" s="280">
        <v>2</v>
      </c>
      <c r="C29" s="96">
        <v>7</v>
      </c>
      <c r="D29" s="264">
        <v>350</v>
      </c>
      <c r="E29" s="282">
        <v>2</v>
      </c>
      <c r="F29" s="282">
        <v>6</v>
      </c>
      <c r="G29" s="264">
        <v>300</v>
      </c>
      <c r="H29" s="265">
        <v>0</v>
      </c>
      <c r="I29" s="263">
        <v>2</v>
      </c>
      <c r="J29" s="264" t="s">
        <v>114</v>
      </c>
      <c r="K29" s="282">
        <v>0</v>
      </c>
      <c r="L29" s="282">
        <v>0</v>
      </c>
      <c r="M29" s="264" t="s">
        <v>114</v>
      </c>
      <c r="N29" s="282">
        <v>0</v>
      </c>
      <c r="O29" s="282">
        <v>0</v>
      </c>
      <c r="P29" s="264" t="s">
        <v>114</v>
      </c>
      <c r="Q29" s="282">
        <v>2</v>
      </c>
      <c r="R29" s="282">
        <v>6</v>
      </c>
      <c r="S29" s="264">
        <v>300</v>
      </c>
      <c r="T29" s="281">
        <v>2</v>
      </c>
      <c r="U29" s="263">
        <v>4</v>
      </c>
      <c r="V29" s="264">
        <v>200</v>
      </c>
      <c r="W29" s="282">
        <v>2</v>
      </c>
      <c r="X29" s="282">
        <v>4</v>
      </c>
      <c r="Y29" s="264">
        <v>200</v>
      </c>
      <c r="Z29" s="282">
        <v>2</v>
      </c>
      <c r="AA29" s="282">
        <v>3</v>
      </c>
      <c r="AB29" s="264">
        <v>150</v>
      </c>
    </row>
    <row r="30" spans="1:28" s="51" customFormat="1" ht="16.5" customHeight="1">
      <c r="A30" s="255" t="s">
        <v>72</v>
      </c>
      <c r="B30" s="280">
        <v>0</v>
      </c>
      <c r="C30" s="96">
        <v>0</v>
      </c>
      <c r="D30" s="264" t="s">
        <v>114</v>
      </c>
      <c r="E30" s="282">
        <v>0</v>
      </c>
      <c r="F30" s="282">
        <v>0</v>
      </c>
      <c r="G30" s="264" t="s">
        <v>114</v>
      </c>
      <c r="H30" s="265">
        <v>0</v>
      </c>
      <c r="I30" s="263">
        <v>0</v>
      </c>
      <c r="J30" s="264" t="s">
        <v>114</v>
      </c>
      <c r="K30" s="282">
        <v>0</v>
      </c>
      <c r="L30" s="282">
        <v>0</v>
      </c>
      <c r="M30" s="264" t="s">
        <v>114</v>
      </c>
      <c r="N30" s="282">
        <v>0</v>
      </c>
      <c r="O30" s="282">
        <v>0</v>
      </c>
      <c r="P30" s="264" t="s">
        <v>114</v>
      </c>
      <c r="Q30" s="282">
        <v>0</v>
      </c>
      <c r="R30" s="282">
        <v>0</v>
      </c>
      <c r="S30" s="264" t="s">
        <v>114</v>
      </c>
      <c r="T30" s="281">
        <v>0</v>
      </c>
      <c r="U30" s="263">
        <v>0</v>
      </c>
      <c r="V30" s="264" t="s">
        <v>114</v>
      </c>
      <c r="W30" s="282">
        <v>0</v>
      </c>
      <c r="X30" s="282">
        <v>0</v>
      </c>
      <c r="Y30" s="264" t="s">
        <v>114</v>
      </c>
      <c r="Z30" s="282">
        <v>0</v>
      </c>
      <c r="AA30" s="282">
        <v>0</v>
      </c>
      <c r="AB30" s="264" t="s">
        <v>114</v>
      </c>
    </row>
    <row r="31" spans="1:28" s="51" customFormat="1" ht="16.5" customHeight="1">
      <c r="A31" s="255" t="s">
        <v>73</v>
      </c>
      <c r="B31" s="280">
        <v>0</v>
      </c>
      <c r="C31" s="96">
        <v>0</v>
      </c>
      <c r="D31" s="264" t="s">
        <v>114</v>
      </c>
      <c r="E31" s="282">
        <v>0</v>
      </c>
      <c r="F31" s="282">
        <v>0</v>
      </c>
      <c r="G31" s="264" t="s">
        <v>114</v>
      </c>
      <c r="H31" s="265">
        <v>0</v>
      </c>
      <c r="I31" s="263">
        <v>0</v>
      </c>
      <c r="J31" s="264" t="s">
        <v>114</v>
      </c>
      <c r="K31" s="282">
        <v>0</v>
      </c>
      <c r="L31" s="282">
        <v>0</v>
      </c>
      <c r="M31" s="264" t="s">
        <v>114</v>
      </c>
      <c r="N31" s="282">
        <v>0</v>
      </c>
      <c r="O31" s="282">
        <v>0</v>
      </c>
      <c r="P31" s="264" t="s">
        <v>114</v>
      </c>
      <c r="Q31" s="282">
        <v>0</v>
      </c>
      <c r="R31" s="282">
        <v>0</v>
      </c>
      <c r="S31" s="264" t="s">
        <v>114</v>
      </c>
      <c r="T31" s="281">
        <v>0</v>
      </c>
      <c r="U31" s="263">
        <v>0</v>
      </c>
      <c r="V31" s="264" t="s">
        <v>114</v>
      </c>
      <c r="W31" s="282">
        <v>0</v>
      </c>
      <c r="X31" s="282">
        <v>0</v>
      </c>
      <c r="Y31" s="264" t="s">
        <v>114</v>
      </c>
      <c r="Z31" s="282">
        <v>0</v>
      </c>
      <c r="AA31" s="282">
        <v>0</v>
      </c>
      <c r="AB31" s="264" t="s">
        <v>114</v>
      </c>
    </row>
    <row r="32" spans="1:28" ht="16.8">
      <c r="A32" s="255" t="s">
        <v>74</v>
      </c>
      <c r="B32" s="280">
        <v>0</v>
      </c>
      <c r="C32" s="96">
        <v>0</v>
      </c>
      <c r="D32" s="264" t="s">
        <v>114</v>
      </c>
      <c r="E32" s="282">
        <v>0</v>
      </c>
      <c r="F32" s="282">
        <v>0</v>
      </c>
      <c r="G32" s="264" t="s">
        <v>114</v>
      </c>
      <c r="H32" s="265">
        <v>0</v>
      </c>
      <c r="I32" s="263">
        <v>0</v>
      </c>
      <c r="J32" s="264" t="s">
        <v>114</v>
      </c>
      <c r="K32" s="282">
        <v>0</v>
      </c>
      <c r="L32" s="282">
        <v>0</v>
      </c>
      <c r="M32" s="264" t="s">
        <v>114</v>
      </c>
      <c r="N32" s="282">
        <v>0</v>
      </c>
      <c r="O32" s="282">
        <v>0</v>
      </c>
      <c r="P32" s="264" t="s">
        <v>114</v>
      </c>
      <c r="Q32" s="282">
        <v>0</v>
      </c>
      <c r="R32" s="282">
        <v>0</v>
      </c>
      <c r="S32" s="264" t="s">
        <v>114</v>
      </c>
      <c r="T32" s="281">
        <v>0</v>
      </c>
      <c r="U32" s="263">
        <v>0</v>
      </c>
      <c r="V32" s="264" t="s">
        <v>114</v>
      </c>
      <c r="W32" s="282">
        <v>0</v>
      </c>
      <c r="X32" s="282">
        <v>0</v>
      </c>
      <c r="Y32" s="264" t="s">
        <v>114</v>
      </c>
      <c r="Z32" s="282">
        <v>0</v>
      </c>
      <c r="AA32" s="282">
        <v>0</v>
      </c>
      <c r="AB32" s="264" t="s">
        <v>114</v>
      </c>
    </row>
    <row r="33" spans="1:28" ht="16.8">
      <c r="A33" s="260" t="s">
        <v>106</v>
      </c>
      <c r="B33" s="280">
        <v>4</v>
      </c>
      <c r="C33" s="96">
        <v>3</v>
      </c>
      <c r="D33" s="264">
        <v>75</v>
      </c>
      <c r="E33" s="282">
        <v>1</v>
      </c>
      <c r="F33" s="282">
        <v>0</v>
      </c>
      <c r="G33" s="264">
        <v>0</v>
      </c>
      <c r="H33" s="265">
        <v>0</v>
      </c>
      <c r="I33" s="263">
        <v>0</v>
      </c>
      <c r="J33" s="264" t="s">
        <v>114</v>
      </c>
      <c r="K33" s="282">
        <v>0</v>
      </c>
      <c r="L33" s="282">
        <v>0</v>
      </c>
      <c r="M33" s="264" t="s">
        <v>114</v>
      </c>
      <c r="N33" s="282">
        <v>0</v>
      </c>
      <c r="O33" s="282">
        <v>0</v>
      </c>
      <c r="P33" s="264" t="s">
        <v>114</v>
      </c>
      <c r="Q33" s="282">
        <v>1</v>
      </c>
      <c r="R33" s="282">
        <v>0</v>
      </c>
      <c r="S33" s="264">
        <v>0</v>
      </c>
      <c r="T33" s="281">
        <v>3</v>
      </c>
      <c r="U33" s="263">
        <v>0</v>
      </c>
      <c r="V33" s="264">
        <v>0</v>
      </c>
      <c r="W33" s="282">
        <v>0</v>
      </c>
      <c r="X33" s="282">
        <v>0</v>
      </c>
      <c r="Y33" s="264" t="s">
        <v>114</v>
      </c>
      <c r="Z33" s="282">
        <v>0</v>
      </c>
      <c r="AA33" s="282">
        <v>0</v>
      </c>
      <c r="AB33" s="264" t="s">
        <v>114</v>
      </c>
    </row>
    <row r="34" spans="1:28" ht="16.8">
      <c r="A34" s="260" t="s">
        <v>76</v>
      </c>
      <c r="B34" s="280">
        <v>0</v>
      </c>
      <c r="C34" s="96">
        <v>0</v>
      </c>
      <c r="D34" s="264" t="s">
        <v>114</v>
      </c>
      <c r="E34" s="282">
        <v>0</v>
      </c>
      <c r="F34" s="282">
        <v>0</v>
      </c>
      <c r="G34" s="264" t="s">
        <v>114</v>
      </c>
      <c r="H34" s="265">
        <v>0</v>
      </c>
      <c r="I34" s="263">
        <v>0</v>
      </c>
      <c r="J34" s="264" t="s">
        <v>114</v>
      </c>
      <c r="K34" s="282">
        <v>0</v>
      </c>
      <c r="L34" s="282">
        <v>0</v>
      </c>
      <c r="M34" s="264" t="s">
        <v>114</v>
      </c>
      <c r="N34" s="282">
        <v>0</v>
      </c>
      <c r="O34" s="282">
        <v>0</v>
      </c>
      <c r="P34" s="264" t="s">
        <v>114</v>
      </c>
      <c r="Q34" s="282">
        <v>0</v>
      </c>
      <c r="R34" s="282">
        <v>0</v>
      </c>
      <c r="S34" s="264" t="s">
        <v>114</v>
      </c>
      <c r="T34" s="281">
        <v>0</v>
      </c>
      <c r="U34" s="263">
        <v>0</v>
      </c>
      <c r="V34" s="264" t="s">
        <v>114</v>
      </c>
      <c r="W34" s="282">
        <v>0</v>
      </c>
      <c r="X34" s="282">
        <v>0</v>
      </c>
      <c r="Y34" s="264" t="s">
        <v>114</v>
      </c>
      <c r="Z34" s="282">
        <v>0</v>
      </c>
      <c r="AA34" s="282">
        <v>0</v>
      </c>
      <c r="AB34" s="264" t="s">
        <v>114</v>
      </c>
    </row>
    <row r="35" spans="1:28" ht="16.8">
      <c r="A35" s="260" t="s">
        <v>77</v>
      </c>
      <c r="B35" s="280">
        <v>0</v>
      </c>
      <c r="C35" s="96">
        <v>0</v>
      </c>
      <c r="D35" s="264" t="s">
        <v>114</v>
      </c>
      <c r="E35" s="282">
        <v>0</v>
      </c>
      <c r="F35" s="282">
        <v>0</v>
      </c>
      <c r="G35" s="264" t="s">
        <v>114</v>
      </c>
      <c r="H35" s="265">
        <v>0</v>
      </c>
      <c r="I35" s="263">
        <v>0</v>
      </c>
      <c r="J35" s="264" t="s">
        <v>114</v>
      </c>
      <c r="K35" s="282">
        <v>0</v>
      </c>
      <c r="L35" s="282">
        <v>0</v>
      </c>
      <c r="M35" s="264" t="s">
        <v>114</v>
      </c>
      <c r="N35" s="282">
        <v>0</v>
      </c>
      <c r="O35" s="282">
        <v>0</v>
      </c>
      <c r="P35" s="264" t="s">
        <v>114</v>
      </c>
      <c r="Q35" s="282">
        <v>0</v>
      </c>
      <c r="R35" s="282">
        <v>0</v>
      </c>
      <c r="S35" s="264" t="s">
        <v>114</v>
      </c>
      <c r="T35" s="281">
        <v>0</v>
      </c>
      <c r="U35" s="263">
        <v>0</v>
      </c>
      <c r="V35" s="264" t="s">
        <v>114</v>
      </c>
      <c r="W35" s="282">
        <v>0</v>
      </c>
      <c r="X35" s="282">
        <v>0</v>
      </c>
      <c r="Y35" s="264" t="s">
        <v>114</v>
      </c>
      <c r="Z35" s="282">
        <v>0</v>
      </c>
      <c r="AA35" s="282">
        <v>0</v>
      </c>
      <c r="AB35" s="264" t="s">
        <v>114</v>
      </c>
    </row>
    <row r="36" spans="1:28"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</row>
    <row r="37" spans="1:28"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1:28"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1:28"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1:28"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1:28"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42" spans="1:28"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8"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8"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1:28"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1:28"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1:28"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8"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11:25"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</row>
    <row r="50" spans="11:25"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</row>
    <row r="51" spans="11:25"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</row>
    <row r="52" spans="11:25"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</row>
    <row r="53" spans="11:25"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</row>
    <row r="54" spans="11:25"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</row>
    <row r="55" spans="11:25"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</row>
    <row r="56" spans="11:25"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</row>
    <row r="57" spans="11:25"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</row>
    <row r="58" spans="11:25"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</row>
    <row r="59" spans="11:25"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</row>
    <row r="60" spans="11:25"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</row>
    <row r="61" spans="11:25"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  <row r="62" spans="11:25"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</row>
    <row r="63" spans="11:25"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</row>
    <row r="64" spans="11:25"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</row>
    <row r="65" spans="11:25"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spans="11:25"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</row>
    <row r="67" spans="11:25"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</row>
    <row r="68" spans="11:25"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</row>
    <row r="69" spans="11:25"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</row>
    <row r="70" spans="11:25"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</row>
    <row r="71" spans="11:25"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</row>
    <row r="72" spans="11:25"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</row>
    <row r="73" spans="11:25"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</row>
    <row r="74" spans="11:25"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</row>
    <row r="75" spans="11:25"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</row>
    <row r="76" spans="11:25"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</row>
    <row r="77" spans="11:25"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</row>
    <row r="78" spans="11:25"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</row>
    <row r="79" spans="11:25"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</row>
    <row r="80" spans="11:25"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</row>
    <row r="81" spans="11:25"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</row>
  </sheetData>
  <mergeCells count="11">
    <mergeCell ref="B1:M1"/>
    <mergeCell ref="Z3:AB3"/>
    <mergeCell ref="N3:P3"/>
    <mergeCell ref="Q3:S3"/>
    <mergeCell ref="T3:V3"/>
    <mergeCell ref="W3:Y3"/>
    <mergeCell ref="A3:A4"/>
    <mergeCell ref="B3:D3"/>
    <mergeCell ref="E3:G3"/>
    <mergeCell ref="H3:J3"/>
    <mergeCell ref="K3:M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colBreaks count="1" manualBreakCount="1">
    <brk id="13" max="34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K19"/>
  <sheetViews>
    <sheetView view="pageBreakPreview" zoomScale="80" zoomScaleNormal="70" zoomScaleSheetLayoutView="80" workbookViewId="0">
      <selection activeCell="B18" sqref="B18"/>
    </sheetView>
  </sheetViews>
  <sheetFormatPr defaultColWidth="8" defaultRowHeight="13.2"/>
  <cols>
    <col min="1" max="1" width="60.33203125" style="3" customWidth="1"/>
    <col min="2" max="3" width="16.33203125" style="3" customWidth="1"/>
    <col min="4" max="4" width="11" style="3" customWidth="1"/>
    <col min="5" max="5" width="11.5546875" style="3" customWidth="1"/>
    <col min="6" max="16384" width="8" style="3"/>
  </cols>
  <sheetData>
    <row r="1" spans="1:11" ht="27" customHeight="1">
      <c r="A1" s="283" t="s">
        <v>90</v>
      </c>
      <c r="B1" s="283"/>
      <c r="C1" s="283"/>
      <c r="D1" s="283"/>
      <c r="E1" s="283"/>
    </row>
    <row r="2" spans="1:11" ht="23.25" customHeight="1">
      <c r="A2" s="283" t="s">
        <v>41</v>
      </c>
      <c r="B2" s="283"/>
      <c r="C2" s="283"/>
      <c r="D2" s="283"/>
      <c r="E2" s="283"/>
    </row>
    <row r="3" spans="1:11" ht="6" customHeight="1">
      <c r="A3" s="28"/>
    </row>
    <row r="4" spans="1:11" s="4" customFormat="1" ht="23.25" customHeight="1">
      <c r="A4" s="291"/>
      <c r="B4" s="284" t="s">
        <v>124</v>
      </c>
      <c r="C4" s="284" t="s">
        <v>123</v>
      </c>
      <c r="D4" s="315" t="s">
        <v>2</v>
      </c>
      <c r="E4" s="316"/>
    </row>
    <row r="5" spans="1:11" s="4" customFormat="1" ht="32.25" customHeight="1">
      <c r="A5" s="291"/>
      <c r="B5" s="285"/>
      <c r="C5" s="285"/>
      <c r="D5" s="5" t="s">
        <v>3</v>
      </c>
      <c r="E5" s="6" t="s">
        <v>78</v>
      </c>
    </row>
    <row r="6" spans="1:11" s="9" customFormat="1" ht="15.75" customHeight="1">
      <c r="A6" s="7" t="s">
        <v>5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31.5" customHeight="1">
      <c r="A7" s="10" t="s">
        <v>79</v>
      </c>
      <c r="B7" s="206">
        <v>28362</v>
      </c>
      <c r="C7" s="206">
        <v>41070</v>
      </c>
      <c r="D7" s="11">
        <f>C7/B7*100</f>
        <v>144.8064311402581</v>
      </c>
      <c r="E7" s="197">
        <f>C7-B7</f>
        <v>12708</v>
      </c>
      <c r="K7" s="12"/>
    </row>
    <row r="8" spans="1:11" s="4" customFormat="1" ht="31.5" customHeight="1">
      <c r="A8" s="10" t="s">
        <v>80</v>
      </c>
      <c r="B8" s="207">
        <v>10244</v>
      </c>
      <c r="C8" s="196">
        <v>10351</v>
      </c>
      <c r="D8" s="11">
        <f t="shared" ref="D8:D12" si="0">C8/B8*100</f>
        <v>101.04451386177276</v>
      </c>
      <c r="E8" s="197">
        <f t="shared" ref="E8:E12" si="1">C8-B8</f>
        <v>107</v>
      </c>
      <c r="K8" s="12"/>
    </row>
    <row r="9" spans="1:11" s="4" customFormat="1" ht="54.75" customHeight="1">
      <c r="A9" s="13" t="s">
        <v>81</v>
      </c>
      <c r="B9" s="207">
        <v>3530</v>
      </c>
      <c r="C9" s="196">
        <v>3056</v>
      </c>
      <c r="D9" s="11">
        <f t="shared" si="0"/>
        <v>86.572237960339947</v>
      </c>
      <c r="E9" s="197">
        <f t="shared" si="1"/>
        <v>-474</v>
      </c>
      <c r="K9" s="12"/>
    </row>
    <row r="10" spans="1:11" s="4" customFormat="1" ht="35.25" customHeight="1">
      <c r="A10" s="14" t="s">
        <v>82</v>
      </c>
      <c r="B10" s="196">
        <v>952</v>
      </c>
      <c r="C10" s="196">
        <v>821</v>
      </c>
      <c r="D10" s="11">
        <f t="shared" si="0"/>
        <v>86.239495798319325</v>
      </c>
      <c r="E10" s="197">
        <f t="shared" si="1"/>
        <v>-131</v>
      </c>
      <c r="K10" s="12"/>
    </row>
    <row r="11" spans="1:11" s="4" customFormat="1" ht="45.75" customHeight="1">
      <c r="A11" s="14" t="s">
        <v>83</v>
      </c>
      <c r="B11" s="196">
        <v>892</v>
      </c>
      <c r="C11" s="196">
        <v>663</v>
      </c>
      <c r="D11" s="11">
        <f t="shared" si="0"/>
        <v>74.327354260089677</v>
      </c>
      <c r="E11" s="197">
        <f t="shared" si="1"/>
        <v>-229</v>
      </c>
      <c r="K11" s="12"/>
    </row>
    <row r="12" spans="1:11" s="4" customFormat="1" ht="55.5" customHeight="1">
      <c r="A12" s="14" t="s">
        <v>84</v>
      </c>
      <c r="B12" s="196">
        <v>8880</v>
      </c>
      <c r="C12" s="196">
        <v>9100</v>
      </c>
      <c r="D12" s="11">
        <f t="shared" si="0"/>
        <v>102.47747747747749</v>
      </c>
      <c r="E12" s="197">
        <f t="shared" si="1"/>
        <v>220</v>
      </c>
      <c r="K12" s="12"/>
    </row>
    <row r="13" spans="1:11" s="4" customFormat="1" ht="12.75" customHeight="1">
      <c r="A13" s="303" t="s">
        <v>6</v>
      </c>
      <c r="B13" s="304"/>
      <c r="C13" s="304"/>
      <c r="D13" s="304"/>
      <c r="E13" s="304"/>
      <c r="K13" s="12"/>
    </row>
    <row r="14" spans="1:11" s="4" customFormat="1" ht="15" customHeight="1">
      <c r="A14" s="305"/>
      <c r="B14" s="306"/>
      <c r="C14" s="306"/>
      <c r="D14" s="306"/>
      <c r="E14" s="306"/>
      <c r="K14" s="12"/>
    </row>
    <row r="15" spans="1:11" s="4" customFormat="1" ht="20.25" customHeight="1">
      <c r="A15" s="288" t="s">
        <v>0</v>
      </c>
      <c r="B15" s="291" t="s">
        <v>125</v>
      </c>
      <c r="C15" s="291" t="s">
        <v>118</v>
      </c>
      <c r="D15" s="315" t="s">
        <v>2</v>
      </c>
      <c r="E15" s="316"/>
      <c r="K15" s="12"/>
    </row>
    <row r="16" spans="1:11" ht="35.25" customHeight="1">
      <c r="A16" s="289"/>
      <c r="B16" s="291"/>
      <c r="C16" s="291"/>
      <c r="D16" s="5" t="s">
        <v>3</v>
      </c>
      <c r="E16" s="6" t="s">
        <v>85</v>
      </c>
      <c r="K16" s="12"/>
    </row>
    <row r="17" spans="1:11" ht="24" customHeight="1">
      <c r="A17" s="10" t="s">
        <v>79</v>
      </c>
      <c r="B17" s="206">
        <v>23480</v>
      </c>
      <c r="C17" s="206">
        <v>14679</v>
      </c>
      <c r="D17" s="16">
        <f>C17/B17*100</f>
        <v>62.517035775127773</v>
      </c>
      <c r="E17" s="209">
        <f>C17-B17</f>
        <v>-8801</v>
      </c>
      <c r="K17" s="12"/>
    </row>
    <row r="18" spans="1:11" ht="25.5" customHeight="1">
      <c r="A18" s="1" t="s">
        <v>80</v>
      </c>
      <c r="B18" s="208">
        <v>5599</v>
      </c>
      <c r="C18" s="208">
        <v>2787</v>
      </c>
      <c r="D18" s="16">
        <f t="shared" ref="D18:D19" si="2">C18/B18*100</f>
        <v>49.776745847472768</v>
      </c>
      <c r="E18" s="209">
        <f t="shared" ref="E18:E19" si="3">C18-B18</f>
        <v>-2812</v>
      </c>
      <c r="K18" s="12"/>
    </row>
    <row r="19" spans="1:11" ht="43.5" customHeight="1">
      <c r="A19" s="1" t="s">
        <v>86</v>
      </c>
      <c r="B19" s="208">
        <v>4369</v>
      </c>
      <c r="C19" s="208">
        <v>2030</v>
      </c>
      <c r="D19" s="16">
        <f t="shared" si="2"/>
        <v>46.463721675440603</v>
      </c>
      <c r="E19" s="209">
        <f t="shared" si="3"/>
        <v>-2339</v>
      </c>
      <c r="K19" s="12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23</vt:i4>
      </vt:variant>
    </vt:vector>
  </HeadingPairs>
  <TitlesOfParts>
    <vt:vector size="3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lastPrinted>2021-08-06T06:56:16Z</cp:lastPrinted>
  <dcterms:created xsi:type="dcterms:W3CDTF">2020-12-10T10:35:03Z</dcterms:created>
  <dcterms:modified xsi:type="dcterms:W3CDTF">2021-08-16T08:15:30Z</dcterms:modified>
</cp:coreProperties>
</file>